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 activeTab="3"/>
  </bookViews>
  <sheets>
    <sheet name="Expense EURO" sheetId="1" r:id="rId1"/>
    <sheet name="Expense HNL" sheetId="6" r:id="rId2"/>
    <sheet name="Expense USD" sheetId="7" r:id="rId3"/>
    <sheet name="Expense MXN" sheetId="9" r:id="rId4"/>
    <sheet name="TOTAL" sheetId="8" r:id="rId5"/>
  </sheets>
  <calcPr calcId="125725"/>
</workbook>
</file>

<file path=xl/calcChain.xml><?xml version="1.0" encoding="utf-8"?>
<calcChain xmlns="http://schemas.openxmlformats.org/spreadsheetml/2006/main">
  <c r="R5" i="9"/>
  <c r="R1"/>
  <c r="R5" i="7"/>
  <c r="R1"/>
  <c r="R5" i="6"/>
  <c r="R1"/>
  <c r="H15" i="9" l="1"/>
  <c r="N15" s="1"/>
  <c r="H16"/>
  <c r="N16"/>
  <c r="H17"/>
  <c r="N17" s="1"/>
  <c r="H18"/>
  <c r="N18"/>
  <c r="H19"/>
  <c r="N19" s="1"/>
  <c r="O5" i="8" l="1"/>
  <c r="P5"/>
  <c r="Q5"/>
  <c r="R5"/>
  <c r="O6"/>
  <c r="P6"/>
  <c r="Q6"/>
  <c r="R6"/>
  <c r="O7"/>
  <c r="P7"/>
  <c r="Q7"/>
  <c r="R7"/>
  <c r="O8"/>
  <c r="P8"/>
  <c r="Q8"/>
  <c r="R8"/>
  <c r="O9"/>
  <c r="P9"/>
  <c r="Q9"/>
  <c r="R9"/>
  <c r="O10"/>
  <c r="P10"/>
  <c r="Q10"/>
  <c r="R10"/>
  <c r="P11"/>
  <c r="Q11"/>
  <c r="R11"/>
  <c r="O12"/>
  <c r="P12"/>
  <c r="Q12"/>
  <c r="R12"/>
  <c r="O13"/>
  <c r="P13"/>
  <c r="Q13"/>
  <c r="R13"/>
  <c r="O14"/>
  <c r="P14"/>
  <c r="Q14"/>
  <c r="R14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O20"/>
  <c r="P20"/>
  <c r="Q20"/>
  <c r="R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R4"/>
  <c r="Q4"/>
  <c r="P4"/>
  <c r="O4"/>
  <c r="J5"/>
  <c r="K5"/>
  <c r="L5"/>
  <c r="M5"/>
  <c r="J6"/>
  <c r="K6"/>
  <c r="L6"/>
  <c r="M6"/>
  <c r="K7"/>
  <c r="L7"/>
  <c r="M7"/>
  <c r="K8"/>
  <c r="L8"/>
  <c r="M8"/>
  <c r="K9"/>
  <c r="L9"/>
  <c r="M9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L28"/>
  <c r="M28"/>
  <c r="J29"/>
  <c r="K29"/>
  <c r="L29"/>
  <c r="M29"/>
  <c r="J30"/>
  <c r="K30"/>
  <c r="L30"/>
  <c r="M30"/>
  <c r="L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4"/>
  <c r="M4"/>
  <c r="K4"/>
  <c r="J4"/>
  <c r="N20" i="9"/>
  <c r="H20"/>
  <c r="N14"/>
  <c r="H14"/>
  <c r="H13"/>
  <c r="N13" s="1"/>
  <c r="H12"/>
  <c r="N12" s="1"/>
  <c r="H11"/>
  <c r="N11" s="1"/>
  <c r="P7"/>
  <c r="C5" i="8" s="1"/>
  <c r="O7" i="9"/>
  <c r="M7"/>
  <c r="L7"/>
  <c r="K7"/>
  <c r="J7"/>
  <c r="I7"/>
  <c r="G7"/>
  <c r="D5"/>
  <c r="P3"/>
  <c r="H7" l="1"/>
  <c r="P3" i="8"/>
  <c r="K3"/>
  <c r="N7" i="9"/>
  <c r="P1"/>
  <c r="L3" i="8"/>
  <c r="M3"/>
  <c r="Q3"/>
  <c r="R3"/>
  <c r="G3"/>
  <c r="P5" i="9" l="1"/>
  <c r="B5" i="8"/>
  <c r="M1" i="9"/>
  <c r="H14" i="6" l="1"/>
  <c r="H13"/>
  <c r="H18" i="1" l="1"/>
  <c r="F5" i="8" l="1"/>
  <c r="H5"/>
  <c r="F6"/>
  <c r="H6"/>
  <c r="E7"/>
  <c r="F7"/>
  <c r="H7"/>
  <c r="E8"/>
  <c r="F8"/>
  <c r="H8"/>
  <c r="E9"/>
  <c r="F9"/>
  <c r="H9"/>
  <c r="E10"/>
  <c r="F10"/>
  <c r="H10"/>
  <c r="E11"/>
  <c r="F11"/>
  <c r="H11"/>
  <c r="E12"/>
  <c r="F12"/>
  <c r="H12"/>
  <c r="E13"/>
  <c r="F13"/>
  <c r="H13"/>
  <c r="E14"/>
  <c r="F14"/>
  <c r="H14"/>
  <c r="E15"/>
  <c r="F15"/>
  <c r="H15"/>
  <c r="E16"/>
  <c r="F16"/>
  <c r="H16"/>
  <c r="E17"/>
  <c r="F17"/>
  <c r="H17"/>
  <c r="E18"/>
  <c r="F18"/>
  <c r="H18"/>
  <c r="E19"/>
  <c r="F19"/>
  <c r="H19"/>
  <c r="E20"/>
  <c r="F20"/>
  <c r="H20"/>
  <c r="E21"/>
  <c r="F21"/>
  <c r="H21"/>
  <c r="E22"/>
  <c r="F22"/>
  <c r="H22"/>
  <c r="E23"/>
  <c r="F23"/>
  <c r="H23"/>
  <c r="E24"/>
  <c r="F24"/>
  <c r="H24"/>
  <c r="E25"/>
  <c r="F25"/>
  <c r="H25"/>
  <c r="E26"/>
  <c r="F26"/>
  <c r="H26"/>
  <c r="E27"/>
  <c r="F27"/>
  <c r="H27"/>
  <c r="E28"/>
  <c r="F28"/>
  <c r="H28"/>
  <c r="E29"/>
  <c r="F29"/>
  <c r="H29"/>
  <c r="E30"/>
  <c r="F30"/>
  <c r="H30"/>
  <c r="F4"/>
  <c r="H4"/>
  <c r="F3" l="1"/>
  <c r="H3"/>
  <c r="E5" i="1" l="1"/>
  <c r="D5" i="6"/>
  <c r="D5" i="7"/>
  <c r="H16" l="1"/>
  <c r="N16" s="1"/>
  <c r="H15"/>
  <c r="N15" s="1"/>
  <c r="H14"/>
  <c r="N14" s="1"/>
  <c r="H13"/>
  <c r="N13" s="1"/>
  <c r="H12"/>
  <c r="H7" s="1"/>
  <c r="H11"/>
  <c r="N11" s="1"/>
  <c r="P7"/>
  <c r="C4" i="8" s="1"/>
  <c r="O7" i="7"/>
  <c r="P3" s="1"/>
  <c r="M7"/>
  <c r="L7"/>
  <c r="K7"/>
  <c r="J7"/>
  <c r="I7"/>
  <c r="G7"/>
  <c r="H18" i="6"/>
  <c r="N18" s="1"/>
  <c r="H17"/>
  <c r="N17" s="1"/>
  <c r="H16"/>
  <c r="N16" s="1"/>
  <c r="H15"/>
  <c r="N15" s="1"/>
  <c r="N14"/>
  <c r="N13"/>
  <c r="H12"/>
  <c r="N12" s="1"/>
  <c r="H11"/>
  <c r="P7"/>
  <c r="C3" i="8" s="1"/>
  <c r="O7" i="6"/>
  <c r="M7"/>
  <c r="L7"/>
  <c r="K7"/>
  <c r="J7"/>
  <c r="I7"/>
  <c r="G7"/>
  <c r="P3"/>
  <c r="N12" i="7" l="1"/>
  <c r="N7" s="1"/>
  <c r="H7" i="6"/>
  <c r="P1" s="1"/>
  <c r="B3" i="8" s="1"/>
  <c r="N11" i="6"/>
  <c r="P1" i="7"/>
  <c r="B4" i="8" s="1"/>
  <c r="N7" i="6"/>
  <c r="N18" i="1"/>
  <c r="O11" i="8" s="1"/>
  <c r="O3" s="1"/>
  <c r="R1" s="1"/>
  <c r="H17" i="1"/>
  <c r="N17" s="1"/>
  <c r="J10" i="8" s="1"/>
  <c r="H16" i="1"/>
  <c r="N16" s="1"/>
  <c r="J9" i="8" s="1"/>
  <c r="H15" i="1"/>
  <c r="N15" s="1"/>
  <c r="J8" i="8" s="1"/>
  <c r="H14" i="1"/>
  <c r="N14" s="1"/>
  <c r="J7" i="8" s="1"/>
  <c r="H13" i="1"/>
  <c r="N13" s="1"/>
  <c r="H12"/>
  <c r="N12" s="1"/>
  <c r="E5" i="8" s="1"/>
  <c r="H11" i="1"/>
  <c r="N11" s="1"/>
  <c r="E4" i="8" s="1"/>
  <c r="O7" i="1"/>
  <c r="M7"/>
  <c r="L7"/>
  <c r="K7"/>
  <c r="J7"/>
  <c r="I7"/>
  <c r="G7"/>
  <c r="P3"/>
  <c r="J3" i="8" l="1"/>
  <c r="M1" s="1"/>
  <c r="E6"/>
  <c r="E3" s="1"/>
  <c r="H1" s="1"/>
  <c r="P5" i="7"/>
  <c r="M1" i="6"/>
  <c r="P5"/>
  <c r="M1" i="7"/>
  <c r="H7" i="1"/>
  <c r="P1" s="1"/>
  <c r="B2" i="8" s="1"/>
  <c r="C2" s="1"/>
  <c r="C8" s="1"/>
  <c r="N7" i="1"/>
  <c r="M1" l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<sst xmlns="http://schemas.openxmlformats.org/spreadsheetml/2006/main" count="265" uniqueCount="77">
  <si>
    <t>Name&amp;Surname</t>
  </si>
  <si>
    <t>Check</t>
  </si>
  <si>
    <t>Total AMOUNT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</si>
  <si>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</si>
  <si>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</si>
  <si>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</si>
  <si>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</si>
  <si>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</si>
  <si>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</si>
  <si>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</si>
  <si>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</si>
  <si>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</si>
  <si>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</si>
  <si>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</si>
  <si>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</si>
  <si>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</si>
  <si>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</si>
  <si>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</si>
  <si>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</si>
  <si>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</si>
  <si>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</si>
  <si>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</si>
  <si>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</si>
  <si>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</si>
  <si>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</si>
  <si>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</si>
  <si>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</si>
  <si>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</si>
  <si>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</si>
  <si>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</si>
  <si>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</si>
  <si>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</si>
  <si>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</si>
  <si>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Sign</t>
  </si>
  <si>
    <t xml:space="preserve">Administration </t>
  </si>
  <si>
    <t>CFO</t>
  </si>
  <si>
    <t>si</t>
  </si>
  <si>
    <t>Fuel cost (for company card)</t>
  </si>
  <si>
    <t>Car waste (for company card)</t>
  </si>
  <si>
    <t>Country</t>
  </si>
  <si>
    <t>Value</t>
  </si>
  <si>
    <t>DATA</t>
  </si>
  <si>
    <t>Firma Dipendente</t>
  </si>
  <si>
    <t>Verifica Amministrativa</t>
  </si>
  <si>
    <t>Autorizzazione Responsabile Amministrativo</t>
  </si>
  <si>
    <t>EURO Value</t>
  </si>
  <si>
    <t>Sergio Rodríguez-Solís Guerrero</t>
  </si>
  <si>
    <t>Sergio rodríguez-Solís Guerrero</t>
  </si>
  <si>
    <t>Taxi</t>
  </si>
  <si>
    <t>Dinner</t>
  </si>
  <si>
    <t>EUR</t>
  </si>
  <si>
    <t>Original</t>
  </si>
  <si>
    <t>Euro</t>
  </si>
  <si>
    <t>Currency</t>
  </si>
  <si>
    <t>Project</t>
  </si>
  <si>
    <t>MXN</t>
  </si>
  <si>
    <t>Madrid</t>
  </si>
  <si>
    <t>Toll</t>
  </si>
  <si>
    <t>Parking</t>
  </si>
  <si>
    <t>Honduras</t>
  </si>
  <si>
    <t>HNL</t>
  </si>
  <si>
    <t>Airport taxes</t>
  </si>
  <si>
    <t>Barajas Airport</t>
  </si>
  <si>
    <t>Hotel</t>
  </si>
  <si>
    <t>USD</t>
  </si>
  <si>
    <t>Tamaulipas</t>
  </si>
  <si>
    <t>Breakfast</t>
  </si>
  <si>
    <t>Exchange</t>
  </si>
  <si>
    <t>Bus</t>
  </si>
  <si>
    <t>Mexico</t>
  </si>
  <si>
    <t>Lunch</t>
  </si>
  <si>
    <t>07_01</t>
  </si>
  <si>
    <t>07_02</t>
  </si>
  <si>
    <t>HNL - Honduras</t>
  </si>
  <si>
    <t>07_03</t>
  </si>
  <si>
    <t>07_04</t>
  </si>
  <si>
    <t xml:space="preserve">MXN 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</si>
</sst>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</numFmts>
  <fonts count="14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173" fontId="1" fillId="0" borderId="5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7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1" xfId="0" applyNumberFormat="1" applyFont="1" applyFill="1" applyBorder="1" applyAlignment="1" applyProtection="1">
      <alignment horizontal="center" vertical="center"/>
    </xf>
    <xf numFmtId="4" fontId="1" fillId="7" borderId="62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70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173" fontId="1" fillId="0" borderId="74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right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7" xfId="0" applyFont="1" applyFill="1" applyBorder="1" applyAlignment="1">
      <alignment horizontal="center"/>
    </xf>
    <xf numFmtId="165" fontId="13" fillId="12" borderId="78" xfId="2" applyFont="1" applyFill="1" applyBorder="1" applyAlignment="1">
      <alignment horizontal="center"/>
    </xf>
    <xf numFmtId="176" fontId="13" fillId="12" borderId="79" xfId="3" applyNumberFormat="1" applyFont="1" applyFill="1" applyBorder="1" applyAlignment="1">
      <alignment horizontal="center"/>
    </xf>
    <xf numFmtId="0" fontId="0" fillId="0" borderId="80" xfId="0" applyBorder="1"/>
    <xf numFmtId="165" fontId="0" fillId="0" borderId="81" xfId="2" applyFont="1" applyBorder="1"/>
    <xf numFmtId="176" fontId="0" fillId="0" borderId="82" xfId="3" applyNumberFormat="1" applyFont="1" applyBorder="1"/>
    <xf numFmtId="0" fontId="0" fillId="0" borderId="83" xfId="0" applyBorder="1"/>
    <xf numFmtId="165" fontId="0" fillId="0" borderId="0" xfId="2" applyFont="1" applyBorder="1"/>
    <xf numFmtId="176" fontId="0" fillId="0" borderId="84" xfId="3" applyNumberFormat="1" applyFont="1" applyBorder="1"/>
    <xf numFmtId="0" fontId="0" fillId="0" borderId="30" xfId="0" applyBorder="1"/>
    <xf numFmtId="165" fontId="0" fillId="0" borderId="85" xfId="2" applyFont="1" applyBorder="1"/>
    <xf numFmtId="176" fontId="0" fillId="0" borderId="86" xfId="3" applyNumberFormat="1" applyFont="1" applyBorder="1"/>
    <xf numFmtId="0" fontId="13" fillId="12" borderId="78" xfId="0" applyFont="1" applyFill="1" applyBorder="1"/>
    <xf numFmtId="164" fontId="13" fillId="12" borderId="79" xfId="0" applyNumberFormat="1" applyFont="1" applyFill="1" applyBorder="1"/>
    <xf numFmtId="164" fontId="0" fillId="0" borderId="80" xfId="3" applyFont="1" applyBorder="1"/>
    <xf numFmtId="164" fontId="0" fillId="0" borderId="81" xfId="3" applyFont="1" applyBorder="1"/>
    <xf numFmtId="164" fontId="0" fillId="0" borderId="82" xfId="3" applyFont="1" applyBorder="1"/>
    <xf numFmtId="164" fontId="0" fillId="0" borderId="83" xfId="3" applyFont="1" applyBorder="1"/>
    <xf numFmtId="164" fontId="0" fillId="0" borderId="0" xfId="3" applyFont="1" applyBorder="1"/>
    <xf numFmtId="164" fontId="0" fillId="0" borderId="84" xfId="3" applyFont="1" applyBorder="1"/>
    <xf numFmtId="164" fontId="0" fillId="0" borderId="30" xfId="3" applyFont="1" applyBorder="1"/>
    <xf numFmtId="164" fontId="0" fillId="0" borderId="85" xfId="3" applyFont="1" applyBorder="1"/>
    <xf numFmtId="164" fontId="0" fillId="0" borderId="86" xfId="3" applyFont="1" applyBorder="1"/>
    <xf numFmtId="0" fontId="13" fillId="11" borderId="77" xfId="0" applyFont="1" applyFill="1" applyBorder="1" applyAlignment="1">
      <alignment horizontal="center"/>
    </xf>
    <xf numFmtId="0" fontId="13" fillId="11" borderId="78" xfId="0" applyFont="1" applyFill="1" applyBorder="1" applyAlignment="1">
      <alignment horizontal="center"/>
    </xf>
    <xf numFmtId="0" fontId="13" fillId="11" borderId="79" xfId="0" applyFont="1" applyFill="1" applyBorder="1" applyAlignment="1">
      <alignment horizontal="center"/>
    </xf>
    <xf numFmtId="176" fontId="13" fillId="12" borderId="87" xfId="3" applyNumberFormat="1" applyFont="1" applyFill="1" applyBorder="1"/>
    <xf numFmtId="164" fontId="12" fillId="11" borderId="80" xfId="3" applyFont="1" applyFill="1" applyBorder="1"/>
    <xf numFmtId="164" fontId="12" fillId="11" borderId="81" xfId="3" applyFont="1" applyFill="1" applyBorder="1"/>
    <xf numFmtId="164" fontId="12" fillId="11" borderId="82" xfId="3" applyFont="1" applyFill="1" applyBorder="1"/>
    <xf numFmtId="2" fontId="2" fillId="0" borderId="75" xfId="0" applyNumberFormat="1" applyFont="1" applyBorder="1" applyAlignment="1" applyProtection="1">
      <alignment horizontal="right" vertical="center" wrapText="1"/>
    </xf>
    <xf numFmtId="174" fontId="2" fillId="0" borderId="0" xfId="0" applyNumberFormat="1" applyFont="1" applyAlignment="1" applyProtection="1">
      <alignment vertical="center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174" fontId="2" fillId="0" borderId="65" xfId="0" applyNumberFormat="1" applyFont="1" applyBorder="1" applyAlignment="1" applyProtection="1">
      <alignment horizontal="center" vertical="center" wrapText="1"/>
    </xf>
    <xf numFmtId="174" fontId="2" fillId="0" borderId="69" xfId="0" applyNumberFormat="1" applyFont="1" applyBorder="1" applyAlignment="1" applyProtection="1">
      <alignment horizontal="center" vertical="center" wrapText="1"/>
    </xf>
    <xf numFmtId="174" fontId="2" fillId="0" borderId="72" xfId="0" applyNumberFormat="1" applyFont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0" fontId="1" fillId="7" borderId="71" xfId="0" applyFont="1" applyFill="1" applyBorder="1" applyAlignment="1" applyProtection="1">
      <alignment horizontal="center" vertical="center" wrapText="1"/>
    </xf>
    <xf numFmtId="0" fontId="1" fillId="7" borderId="68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2" xfId="0" applyFont="1" applyFill="1" applyBorder="1" applyAlignment="1" applyProtection="1">
      <alignment horizontal="center" vertical="center" wrapText="1"/>
    </xf>
    <xf numFmtId="0" fontId="2" fillId="6" borderId="62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7" borderId="66" xfId="0" applyFont="1" applyFill="1" applyBorder="1" applyAlignment="1" applyProtection="1">
      <alignment horizontal="center" vertical="center" wrapText="1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view="pageBreakPreview" zoomScale="60" zoomScaleNormal="50" workbookViewId="0">
      <selection activeCell="M15" sqref="M15"/>
    </sheetView>
  </sheetViews>
  <sheetFormatPr defaultColWidth="9.28515625" defaultRowHeight="18.75"/>
  <cols>
    <col min="1" max="1" width="6.7109375" style="60" customWidth="1"/>
    <col min="2" max="2" width="19.42578125" style="17" customWidth="1"/>
    <col min="3" max="3" width="18.7109375" style="17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58" t="s">
        <v>0</v>
      </c>
      <c r="C1" s="158"/>
      <c r="D1" s="158"/>
      <c r="E1" s="159" t="s">
        <v>47</v>
      </c>
      <c r="F1" s="159"/>
      <c r="G1" s="2">
        <v>41821</v>
      </c>
      <c r="H1" s="3" t="s">
        <v>71</v>
      </c>
      <c r="L1" s="4" t="s">
        <v>1</v>
      </c>
      <c r="M1" s="5">
        <f>+P1-N7</f>
        <v>0</v>
      </c>
      <c r="N1" s="6" t="s">
        <v>2</v>
      </c>
      <c r="O1" s="7"/>
      <c r="P1" s="8">
        <f>SUM(H7:M7)</f>
        <v>90.86</v>
      </c>
      <c r="Q1" s="5"/>
    </row>
    <row r="2" spans="1:19" s="4" customFormat="1" ht="35.25" customHeight="1">
      <c r="A2" s="1"/>
      <c r="B2" s="160" t="s">
        <v>3</v>
      </c>
      <c r="C2" s="160"/>
      <c r="D2" s="160"/>
      <c r="E2" s="159"/>
      <c r="F2" s="159"/>
      <c r="G2" s="9"/>
      <c r="H2" s="9"/>
      <c r="N2" s="10" t="s">
        <v>4</v>
      </c>
      <c r="O2" s="11"/>
      <c r="P2" s="12"/>
      <c r="Q2" s="5"/>
    </row>
    <row r="3" spans="1:19" s="4" customFormat="1" ht="35.25" customHeight="1">
      <c r="A3" s="1"/>
      <c r="B3" s="160" t="s">
        <v>6</v>
      </c>
      <c r="C3" s="160"/>
      <c r="D3" s="160"/>
      <c r="E3" s="159" t="s">
        <v>5</v>
      </c>
      <c r="F3" s="159"/>
      <c r="N3" s="10" t="s">
        <v>7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8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9</v>
      </c>
      <c r="C5" s="22"/>
      <c r="D5" s="23"/>
      <c r="E5" s="24">
        <f>COUNTA(B11:B18)</f>
        <v>7</v>
      </c>
      <c r="F5" s="14"/>
      <c r="G5" s="25" t="s">
        <v>10</v>
      </c>
      <c r="H5" s="15">
        <v>1.1100000000000001</v>
      </c>
      <c r="N5" s="135" t="s">
        <v>11</v>
      </c>
      <c r="O5" s="135"/>
      <c r="P5" s="26">
        <f>P1-P2-P3</f>
        <v>90.86</v>
      </c>
      <c r="Q5" s="13"/>
      <c r="R5" s="14"/>
    </row>
    <row r="6" spans="1:19" s="4" customFormat="1" ht="43.5" customHeight="1" thickTop="1" thickBot="1">
      <c r="A6" s="1"/>
      <c r="B6" s="27" t="s">
        <v>12</v>
      </c>
      <c r="C6" s="27"/>
      <c r="D6" s="27"/>
      <c r="E6" s="14"/>
      <c r="F6" s="14"/>
      <c r="G6" s="25" t="s">
        <v>13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14</v>
      </c>
      <c r="E7" s="136" t="s">
        <v>15</v>
      </c>
      <c r="F7" s="137"/>
      <c r="G7" s="32">
        <f t="shared" ref="G7:O7" si="0">SUM(G11:G18)</f>
        <v>0</v>
      </c>
      <c r="H7" s="32">
        <f t="shared" si="0"/>
        <v>0</v>
      </c>
      <c r="I7" s="33">
        <f t="shared" si="0"/>
        <v>7.5</v>
      </c>
      <c r="J7" s="34">
        <f t="shared" si="0"/>
        <v>62.8</v>
      </c>
      <c r="K7" s="35">
        <f t="shared" si="0"/>
        <v>15.76</v>
      </c>
      <c r="L7" s="35">
        <f t="shared" si="0"/>
        <v>0</v>
      </c>
      <c r="M7" s="35">
        <f t="shared" si="0"/>
        <v>4.8</v>
      </c>
      <c r="N7" s="35">
        <f t="shared" si="0"/>
        <v>90.86</v>
      </c>
      <c r="O7" s="36">
        <f t="shared" si="0"/>
        <v>0</v>
      </c>
      <c r="P7" s="13"/>
      <c r="Q7" s="97"/>
    </row>
    <row r="8" spans="1:19" ht="36" customHeight="1" thickTop="1" thickBot="1">
      <c r="A8" s="138"/>
      <c r="B8" s="37"/>
      <c r="C8" s="140" t="s">
        <v>16</v>
      </c>
      <c r="D8" s="143" t="s">
        <v>17</v>
      </c>
      <c r="E8" s="144" t="s">
        <v>18</v>
      </c>
      <c r="F8" s="145" t="s">
        <v>19</v>
      </c>
      <c r="G8" s="146" t="s">
        <v>20</v>
      </c>
      <c r="H8" s="147" t="s">
        <v>21</v>
      </c>
      <c r="I8" s="150" t="s">
        <v>22</v>
      </c>
      <c r="J8" s="150" t="s">
        <v>23</v>
      </c>
      <c r="K8" s="150" t="s">
        <v>24</v>
      </c>
      <c r="L8" s="152" t="s">
        <v>25</v>
      </c>
      <c r="M8" s="153"/>
      <c r="N8" s="154" t="s">
        <v>2</v>
      </c>
      <c r="O8" s="156" t="s">
        <v>26</v>
      </c>
      <c r="R8" s="17"/>
    </row>
    <row r="9" spans="1:19" ht="36" customHeight="1" thickTop="1" thickBot="1">
      <c r="A9" s="139"/>
      <c r="B9" s="37" t="s">
        <v>27</v>
      </c>
      <c r="C9" s="141"/>
      <c r="D9" s="144"/>
      <c r="E9" s="144"/>
      <c r="F9" s="145"/>
      <c r="G9" s="146"/>
      <c r="H9" s="148"/>
      <c r="I9" s="151" t="s">
        <v>28</v>
      </c>
      <c r="J9" s="151"/>
      <c r="K9" s="151" t="s">
        <v>29</v>
      </c>
      <c r="L9" s="150" t="s">
        <v>30</v>
      </c>
      <c r="M9" s="133" t="s">
        <v>31</v>
      </c>
      <c r="N9" s="155"/>
      <c r="O9" s="157"/>
      <c r="R9" s="17"/>
    </row>
    <row r="10" spans="1:19" ht="37.5" customHeight="1" thickTop="1" thickBot="1">
      <c r="A10" s="139"/>
      <c r="B10" s="38"/>
      <c r="C10" s="142"/>
      <c r="D10" s="144"/>
      <c r="E10" s="144"/>
      <c r="F10" s="145"/>
      <c r="G10" s="39" t="s">
        <v>32</v>
      </c>
      <c r="H10" s="149"/>
      <c r="I10" s="151"/>
      <c r="J10" s="151"/>
      <c r="K10" s="151"/>
      <c r="L10" s="151"/>
      <c r="M10" s="134"/>
      <c r="N10" s="155"/>
      <c r="O10" s="157"/>
      <c r="R10" s="17"/>
    </row>
    <row r="11" spans="1:19" ht="30" customHeight="1" thickTop="1">
      <c r="A11" s="40">
        <v>1</v>
      </c>
      <c r="B11" s="57">
        <v>41826</v>
      </c>
      <c r="C11" s="42" t="s">
        <v>59</v>
      </c>
      <c r="D11" s="90" t="s">
        <v>57</v>
      </c>
      <c r="E11" s="43" t="s">
        <v>62</v>
      </c>
      <c r="F11" s="43" t="s">
        <v>56</v>
      </c>
      <c r="G11" s="44"/>
      <c r="H11" s="45">
        <f>IF($E$3="si",($H$5/$H$6*G11),IF($E$3="no",G11*$H$4,0))</f>
        <v>0</v>
      </c>
      <c r="I11" s="46">
        <v>1.95</v>
      </c>
      <c r="J11" s="46"/>
      <c r="K11" s="47"/>
      <c r="L11" s="48"/>
      <c r="M11" s="49"/>
      <c r="N11" s="50">
        <f>SUM(H11:M11)</f>
        <v>1.95</v>
      </c>
      <c r="O11" s="51"/>
      <c r="P11" s="52"/>
      <c r="R11" s="17"/>
    </row>
    <row r="12" spans="1:19" ht="30" customHeight="1">
      <c r="A12" s="53">
        <v>2</v>
      </c>
      <c r="B12" s="57">
        <v>41826</v>
      </c>
      <c r="C12" s="42" t="s">
        <v>59</v>
      </c>
      <c r="D12" s="90" t="s">
        <v>58</v>
      </c>
      <c r="E12" s="43" t="s">
        <v>62</v>
      </c>
      <c r="F12" s="43" t="s">
        <v>56</v>
      </c>
      <c r="G12" s="55"/>
      <c r="H12" s="45">
        <f>IF($E$3="si",($H$5/$H$6*G12),IF($E$3="no",G12*$H$4,0))</f>
        <v>0</v>
      </c>
      <c r="I12" s="46">
        <v>1.3</v>
      </c>
      <c r="J12" s="46"/>
      <c r="K12" s="47"/>
      <c r="L12" s="48"/>
      <c r="M12" s="49"/>
      <c r="N12" s="50">
        <f>SUM(H12:M12)</f>
        <v>1.3</v>
      </c>
      <c r="O12" s="56"/>
      <c r="P12" s="52"/>
      <c r="R12" s="17"/>
    </row>
    <row r="13" spans="1:19" ht="30" customHeight="1">
      <c r="A13" s="53">
        <v>3</v>
      </c>
      <c r="B13" s="57">
        <v>41826</v>
      </c>
      <c r="C13" s="42" t="s">
        <v>59</v>
      </c>
      <c r="D13" s="54" t="s">
        <v>57</v>
      </c>
      <c r="E13" s="43" t="s">
        <v>62</v>
      </c>
      <c r="F13" s="43" t="s">
        <v>56</v>
      </c>
      <c r="G13" s="55"/>
      <c r="H13" s="45">
        <f t="shared" ref="H13:H17" si="1">IF($E$3="si",($H$5/$H$6*G13),IF($E$3="no",G13*$H$4,0))</f>
        <v>0</v>
      </c>
      <c r="I13" s="46">
        <v>1.95</v>
      </c>
      <c r="J13" s="46"/>
      <c r="K13" s="47"/>
      <c r="L13" s="48"/>
      <c r="M13" s="49"/>
      <c r="N13" s="50">
        <f>SUM(H13:M13)</f>
        <v>1.95</v>
      </c>
      <c r="O13" s="56"/>
      <c r="P13" s="52"/>
      <c r="R13" s="17"/>
    </row>
    <row r="14" spans="1:19" ht="30" customHeight="1">
      <c r="A14" s="53">
        <v>4</v>
      </c>
      <c r="B14" s="57">
        <v>41833</v>
      </c>
      <c r="C14" s="42" t="s">
        <v>65</v>
      </c>
      <c r="D14" s="42" t="s">
        <v>48</v>
      </c>
      <c r="E14" s="43" t="s">
        <v>62</v>
      </c>
      <c r="F14" s="43" t="s">
        <v>56</v>
      </c>
      <c r="G14" s="55"/>
      <c r="H14" s="45">
        <f t="shared" si="1"/>
        <v>0</v>
      </c>
      <c r="I14" s="46"/>
      <c r="J14" s="46">
        <v>62.8</v>
      </c>
      <c r="K14" s="47"/>
      <c r="L14" s="48"/>
      <c r="M14" s="49"/>
      <c r="N14" s="50">
        <f t="shared" ref="N14:N18" si="2">SUM(H14:M14)</f>
        <v>62.8</v>
      </c>
      <c r="O14" s="56"/>
      <c r="P14" s="52"/>
      <c r="R14" s="17"/>
    </row>
    <row r="15" spans="1:19" ht="30" customHeight="1">
      <c r="A15" s="53">
        <v>5</v>
      </c>
      <c r="B15" s="57">
        <v>41833</v>
      </c>
      <c r="C15" s="42" t="s">
        <v>65</v>
      </c>
      <c r="D15" s="42" t="s">
        <v>66</v>
      </c>
      <c r="E15" s="43" t="s">
        <v>62</v>
      </c>
      <c r="F15" s="43" t="s">
        <v>56</v>
      </c>
      <c r="G15" s="55"/>
      <c r="H15" s="45">
        <f t="shared" si="1"/>
        <v>0</v>
      </c>
      <c r="I15" s="46"/>
      <c r="J15" s="46"/>
      <c r="K15" s="47"/>
      <c r="L15" s="48"/>
      <c r="M15" s="49">
        <v>4.8</v>
      </c>
      <c r="N15" s="50">
        <f t="shared" si="2"/>
        <v>4.8</v>
      </c>
      <c r="O15" s="56"/>
      <c r="P15" s="52"/>
      <c r="R15" s="17"/>
    </row>
    <row r="16" spans="1:19" ht="30" customHeight="1">
      <c r="A16" s="53">
        <v>6</v>
      </c>
      <c r="B16" s="57">
        <v>41833</v>
      </c>
      <c r="C16" s="42" t="s">
        <v>65</v>
      </c>
      <c r="D16" s="42" t="s">
        <v>67</v>
      </c>
      <c r="E16" s="43" t="s">
        <v>62</v>
      </c>
      <c r="F16" s="43" t="s">
        <v>56</v>
      </c>
      <c r="G16" s="55"/>
      <c r="H16" s="45">
        <f t="shared" si="1"/>
        <v>0</v>
      </c>
      <c r="I16" s="46"/>
      <c r="J16" s="46"/>
      <c r="K16" s="47">
        <v>15.76</v>
      </c>
      <c r="L16" s="48"/>
      <c r="M16" s="49"/>
      <c r="N16" s="50">
        <f t="shared" si="2"/>
        <v>15.76</v>
      </c>
      <c r="O16" s="56"/>
      <c r="P16" s="52"/>
      <c r="R16" s="17"/>
    </row>
    <row r="17" spans="1:18">
      <c r="A17" s="53">
        <v>7</v>
      </c>
      <c r="B17" s="57">
        <v>41839</v>
      </c>
      <c r="C17" s="42" t="s">
        <v>65</v>
      </c>
      <c r="D17" s="42" t="s">
        <v>58</v>
      </c>
      <c r="E17" s="43" t="s">
        <v>62</v>
      </c>
      <c r="F17" s="43" t="s">
        <v>56</v>
      </c>
      <c r="G17" s="55"/>
      <c r="H17" s="45">
        <f t="shared" si="1"/>
        <v>0</v>
      </c>
      <c r="I17" s="46">
        <v>2.2999999999999998</v>
      </c>
      <c r="J17" s="46"/>
      <c r="K17" s="47"/>
      <c r="L17" s="48"/>
      <c r="M17" s="49"/>
      <c r="N17" s="50">
        <f t="shared" si="2"/>
        <v>2.2999999999999998</v>
      </c>
      <c r="O17" s="56"/>
      <c r="P17" s="52"/>
      <c r="R17" s="17"/>
    </row>
    <row r="18" spans="1:18">
      <c r="A18" s="53">
        <v>8</v>
      </c>
      <c r="B18" s="57"/>
      <c r="C18" s="42"/>
      <c r="D18" s="42"/>
      <c r="E18" s="43"/>
      <c r="F18" s="43"/>
      <c r="G18" s="55"/>
      <c r="H18" s="45">
        <f t="shared" ref="H18" si="3">IF($E$3="si",($H$5/$H$6*G18),IF($E$3="no",G18*$H$4,0))</f>
        <v>0</v>
      </c>
      <c r="I18" s="46"/>
      <c r="J18" s="46"/>
      <c r="K18" s="47"/>
      <c r="L18" s="48"/>
      <c r="M18" s="49"/>
      <c r="N18" s="50">
        <f t="shared" si="2"/>
        <v>0</v>
      </c>
      <c r="O18" s="56"/>
      <c r="P18" s="52"/>
      <c r="R18" s="17"/>
    </row>
    <row r="19" spans="1:18">
      <c r="P19" s="61"/>
    </row>
    <row r="20" spans="1:18">
      <c r="A20" s="62"/>
      <c r="B20" s="63"/>
      <c r="C20" s="63"/>
      <c r="D20" s="63"/>
      <c r="E20" s="63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5"/>
      <c r="Q20" s="5"/>
    </row>
    <row r="21" spans="1:18">
      <c r="A21" s="66"/>
      <c r="B21" s="67"/>
      <c r="C21" s="68"/>
      <c r="D21" s="69"/>
      <c r="E21" s="69"/>
      <c r="F21" s="70"/>
      <c r="G21" s="71"/>
      <c r="H21" s="72"/>
      <c r="I21" s="73"/>
      <c r="J21" s="64"/>
      <c r="K21" s="64"/>
      <c r="L21" s="73"/>
      <c r="M21" s="73"/>
      <c r="N21" s="74"/>
      <c r="O21" s="75"/>
      <c r="P21" s="64"/>
      <c r="Q21" s="5"/>
    </row>
    <row r="22" spans="1:18">
      <c r="A22" s="62"/>
      <c r="B22" s="76" t="s">
        <v>33</v>
      </c>
      <c r="C22" s="76"/>
      <c r="D22" s="76"/>
      <c r="E22" s="63"/>
      <c r="F22" s="63"/>
      <c r="G22" s="76" t="s">
        <v>34</v>
      </c>
      <c r="H22" s="76"/>
      <c r="I22" s="76"/>
      <c r="J22" s="64"/>
      <c r="K22" s="64"/>
      <c r="L22" s="76" t="s">
        <v>35</v>
      </c>
      <c r="M22" s="76"/>
      <c r="N22" s="76"/>
      <c r="O22" s="63"/>
      <c r="P22" s="64"/>
      <c r="Q22" s="5"/>
    </row>
    <row r="23" spans="1:18">
      <c r="A23" s="62"/>
      <c r="B23" s="63"/>
      <c r="C23" s="63"/>
      <c r="D23" s="63"/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4"/>
      <c r="Q23" s="5"/>
    </row>
    <row r="24" spans="1:18">
      <c r="A24" s="62"/>
      <c r="B24" s="63"/>
      <c r="C24" s="63"/>
      <c r="D24" s="63"/>
      <c r="E24" s="63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4"/>
      <c r="Q24" s="5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3" priority="1" operator="notEqual">
      <formula>0</formula>
    </cfRule>
  </conditionalFormatting>
  <dataValidations count="13">
    <dataValidation type="textLength" operator="greaterThan" allowBlank="1" sqref="C21 D13">
      <formula1>1</formula1>
      <formula2>0</formula2>
    </dataValidation>
    <dataValidation type="date" operator="greaterThanOrEqual" showErrorMessage="1" errorTitle="Data" error="Inserire una data superiore al 1/11/2000" sqref="B21">
      <formula1>36831</formula1>
      <formula2>0</formula2>
    </dataValidation>
    <dataValidation type="textLength" operator="greaterThan" sqref="F21">
      <formula1>1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decimal" operator="greaterThanOrEqual" allowBlank="1" showErrorMessage="1" errorTitle="Valore" error="Inserire un numero maggiore o uguale a 0 (zero)!" sqref="H21:M21 H12:J18 K17:K18 L11:M18 H11:K11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299212598425197" bottom="0.74803149606299213" header="0.31496062992125984" footer="0.31496062992125984"/>
  <pageSetup paperSize="9" scale="3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60" zoomScaleNormal="100" workbookViewId="0">
      <selection activeCell="P13" sqref="P13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58" t="s">
        <v>0</v>
      </c>
      <c r="C1" s="158"/>
      <c r="D1" s="159" t="s">
        <v>46</v>
      </c>
      <c r="E1" s="159"/>
      <c r="F1" s="2">
        <v>41821</v>
      </c>
      <c r="G1" s="3" t="s">
        <v>72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2068.04</v>
      </c>
      <c r="Q1" s="5" t="s">
        <v>36</v>
      </c>
      <c r="R1" s="132">
        <f>SUM(P11:P18)</f>
        <v>71.08775</v>
      </c>
    </row>
    <row r="2" spans="1:18" s="4" customFormat="1" ht="57.75" customHeight="1">
      <c r="A2" s="1"/>
      <c r="B2" s="160" t="s">
        <v>3</v>
      </c>
      <c r="C2" s="160"/>
      <c r="D2" s="159"/>
      <c r="E2" s="159"/>
      <c r="F2" s="9"/>
      <c r="G2" s="9"/>
      <c r="N2" s="10" t="s">
        <v>4</v>
      </c>
      <c r="O2" s="11"/>
      <c r="P2" s="12"/>
      <c r="Q2" s="5" t="s">
        <v>5</v>
      </c>
      <c r="R2" s="132"/>
    </row>
    <row r="3" spans="1:18" s="4" customFormat="1" ht="35.25" customHeight="1">
      <c r="A3" s="1"/>
      <c r="B3" s="160" t="s">
        <v>6</v>
      </c>
      <c r="C3" s="160"/>
      <c r="D3" s="159" t="s">
        <v>5</v>
      </c>
      <c r="E3" s="159"/>
      <c r="N3" s="10" t="s">
        <v>7</v>
      </c>
      <c r="O3" s="11"/>
      <c r="P3" s="78">
        <f>+O7</f>
        <v>0</v>
      </c>
      <c r="Q3" s="13"/>
      <c r="R3" s="132">
        <v>0</v>
      </c>
    </row>
    <row r="4" spans="1:18" s="4" customFormat="1" ht="35.25" customHeight="1" thickBot="1">
      <c r="A4" s="1"/>
      <c r="D4" s="14"/>
      <c r="E4" s="14"/>
      <c r="F4" s="10" t="s">
        <v>8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32"/>
    </row>
    <row r="5" spans="1:18" s="4" customFormat="1" ht="43.5" customHeight="1" thickTop="1" thickBot="1">
      <c r="A5" s="1"/>
      <c r="B5" s="21" t="s">
        <v>9</v>
      </c>
      <c r="C5" s="23"/>
      <c r="D5" s="24">
        <f>COUNTA(B11:B18)</f>
        <v>4</v>
      </c>
      <c r="E5" s="14"/>
      <c r="F5" s="10" t="s">
        <v>37</v>
      </c>
      <c r="G5" s="79">
        <v>1.1100000000000001</v>
      </c>
      <c r="N5" s="135" t="s">
        <v>11</v>
      </c>
      <c r="O5" s="135"/>
      <c r="P5" s="80">
        <f>P1-P2-P3</f>
        <v>2068.04</v>
      </c>
      <c r="Q5" s="13"/>
      <c r="R5" s="132">
        <f>R1-R3</f>
        <v>71.08775</v>
      </c>
    </row>
    <row r="6" spans="1:18" s="4" customFormat="1" ht="43.5" customHeight="1" thickTop="1" thickBot="1">
      <c r="A6" s="1"/>
      <c r="B6" s="81" t="s">
        <v>73</v>
      </c>
      <c r="C6" s="81"/>
      <c r="D6" s="14"/>
      <c r="E6" s="14"/>
      <c r="F6" s="10" t="s">
        <v>38</v>
      </c>
      <c r="G6" s="82">
        <v>11.11</v>
      </c>
      <c r="Q6" s="13"/>
    </row>
    <row r="7" spans="1:18" s="4" customFormat="1" ht="27" customHeight="1" thickTop="1" thickBot="1">
      <c r="A7" s="169" t="s">
        <v>14</v>
      </c>
      <c r="B7" s="170"/>
      <c r="C7" s="171"/>
      <c r="D7" s="172" t="s">
        <v>15</v>
      </c>
      <c r="E7" s="173"/>
      <c r="F7" s="173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250</v>
      </c>
      <c r="K7" s="85">
        <f t="shared" si="0"/>
        <v>838.62</v>
      </c>
      <c r="L7" s="85">
        <f t="shared" si="0"/>
        <v>0</v>
      </c>
      <c r="M7" s="86">
        <f t="shared" si="0"/>
        <v>979.42</v>
      </c>
      <c r="N7" s="87">
        <f t="shared" si="0"/>
        <v>2068.04</v>
      </c>
      <c r="O7" s="88">
        <f t="shared" si="0"/>
        <v>0</v>
      </c>
      <c r="P7" s="4">
        <f t="shared" si="0"/>
        <v>71.08775</v>
      </c>
    </row>
    <row r="8" spans="1:18" ht="36" customHeight="1" thickTop="1" thickBot="1">
      <c r="A8" s="139"/>
      <c r="B8" s="144" t="s">
        <v>27</v>
      </c>
      <c r="C8" s="144" t="s">
        <v>16</v>
      </c>
      <c r="D8" s="174" t="s">
        <v>17</v>
      </c>
      <c r="E8" s="144" t="s">
        <v>39</v>
      </c>
      <c r="F8" s="176" t="s">
        <v>40</v>
      </c>
      <c r="G8" s="177" t="s">
        <v>20</v>
      </c>
      <c r="H8" s="168" t="s">
        <v>21</v>
      </c>
      <c r="I8" s="151" t="s">
        <v>22</v>
      </c>
      <c r="J8" s="150" t="s">
        <v>23</v>
      </c>
      <c r="K8" s="150" t="s">
        <v>24</v>
      </c>
      <c r="L8" s="152" t="s">
        <v>25</v>
      </c>
      <c r="M8" s="153"/>
      <c r="N8" s="155" t="s">
        <v>2</v>
      </c>
      <c r="O8" s="157" t="s">
        <v>26</v>
      </c>
      <c r="P8" s="161" t="s">
        <v>45</v>
      </c>
      <c r="Q8" s="17"/>
    </row>
    <row r="9" spans="1:18" ht="36" customHeight="1" thickTop="1" thickBot="1">
      <c r="A9" s="139"/>
      <c r="B9" s="144" t="s">
        <v>41</v>
      </c>
      <c r="C9" s="144"/>
      <c r="D9" s="175"/>
      <c r="E9" s="144"/>
      <c r="F9" s="176"/>
      <c r="G9" s="178"/>
      <c r="H9" s="168" t="s">
        <v>28</v>
      </c>
      <c r="I9" s="151" t="s">
        <v>28</v>
      </c>
      <c r="J9" s="151"/>
      <c r="K9" s="151" t="s">
        <v>29</v>
      </c>
      <c r="L9" s="164" t="s">
        <v>30</v>
      </c>
      <c r="M9" s="166" t="s">
        <v>31</v>
      </c>
      <c r="N9" s="155"/>
      <c r="O9" s="157"/>
      <c r="P9" s="162"/>
      <c r="Q9" s="17"/>
    </row>
    <row r="10" spans="1:18" ht="37.5" customHeight="1" thickTop="1" thickBot="1">
      <c r="A10" s="139"/>
      <c r="B10" s="144"/>
      <c r="C10" s="144"/>
      <c r="D10" s="175"/>
      <c r="E10" s="144"/>
      <c r="F10" s="176"/>
      <c r="G10" s="89" t="s">
        <v>32</v>
      </c>
      <c r="H10" s="168"/>
      <c r="I10" s="151"/>
      <c r="J10" s="151"/>
      <c r="K10" s="151"/>
      <c r="L10" s="165"/>
      <c r="M10" s="167"/>
      <c r="N10" s="155"/>
      <c r="O10" s="157"/>
      <c r="P10" s="163"/>
      <c r="Q10" s="17"/>
    </row>
    <row r="11" spans="1:18" ht="30" customHeight="1" thickTop="1">
      <c r="A11" s="40">
        <v>1</v>
      </c>
      <c r="B11" s="41">
        <v>41822</v>
      </c>
      <c r="C11" s="42" t="s">
        <v>59</v>
      </c>
      <c r="D11" s="90" t="s">
        <v>49</v>
      </c>
      <c r="E11" s="90" t="s">
        <v>59</v>
      </c>
      <c r="F11" s="91"/>
      <c r="G11" s="92"/>
      <c r="H11" s="93">
        <f>IF($D$3="si",($G$5/$G$6*G11),IF($D$3="no",G11*$G$4,0))</f>
        <v>0</v>
      </c>
      <c r="I11" s="47"/>
      <c r="J11" s="48"/>
      <c r="K11" s="94"/>
      <c r="L11" s="94"/>
      <c r="M11" s="59">
        <v>297</v>
      </c>
      <c r="N11" s="50">
        <f>SUM(H11:M11)</f>
        <v>297</v>
      </c>
      <c r="O11" s="51"/>
      <c r="P11" s="131">
        <v>10.1897</v>
      </c>
      <c r="Q11" s="17"/>
    </row>
    <row r="12" spans="1:18" ht="30" customHeight="1">
      <c r="A12" s="53">
        <v>2</v>
      </c>
      <c r="B12" s="41">
        <v>41824</v>
      </c>
      <c r="C12" s="54" t="s">
        <v>59</v>
      </c>
      <c r="D12" s="90" t="s">
        <v>49</v>
      </c>
      <c r="E12" s="90" t="s">
        <v>59</v>
      </c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>
        <v>682.42</v>
      </c>
      <c r="N12" s="50">
        <f>SUM(H12:M12)</f>
        <v>682.42</v>
      </c>
      <c r="O12" s="56"/>
      <c r="P12" s="131">
        <v>23.4437</v>
      </c>
      <c r="Q12" s="17"/>
    </row>
    <row r="13" spans="1:18" ht="30" customHeight="1">
      <c r="A13" s="53">
        <v>3</v>
      </c>
      <c r="B13" s="41">
        <v>41825</v>
      </c>
      <c r="C13" s="54" t="s">
        <v>59</v>
      </c>
      <c r="D13" s="90" t="s">
        <v>48</v>
      </c>
      <c r="E13" s="90" t="s">
        <v>59</v>
      </c>
      <c r="F13" s="91"/>
      <c r="G13" s="96"/>
      <c r="H13" s="93">
        <f>IF($D$3="si",($G$5/$G$6*G13),IF($D$3="no",G13*$G$4,0))</f>
        <v>0</v>
      </c>
      <c r="I13" s="47"/>
      <c r="J13" s="48">
        <v>250</v>
      </c>
      <c r="K13" s="94"/>
      <c r="L13" s="49"/>
      <c r="M13" s="59"/>
      <c r="N13" s="50">
        <f t="shared" ref="N13:N18" si="1">SUM(H13:M13)</f>
        <v>250</v>
      </c>
      <c r="O13" s="56"/>
      <c r="P13" s="131">
        <v>8.6013500000000001</v>
      </c>
      <c r="Q13" s="17"/>
    </row>
    <row r="14" spans="1:18" ht="30" customHeight="1">
      <c r="A14" s="53">
        <v>4</v>
      </c>
      <c r="B14" s="57">
        <v>41825</v>
      </c>
      <c r="C14" s="54" t="s">
        <v>59</v>
      </c>
      <c r="D14" s="90" t="s">
        <v>61</v>
      </c>
      <c r="E14" s="90" t="s">
        <v>59</v>
      </c>
      <c r="F14" s="91"/>
      <c r="G14" s="96"/>
      <c r="H14" s="93">
        <f t="shared" ref="H14" si="2">IF($D$3="si",($G$5/$G$6*G14),IF($D$3="no",G14*$G$4,0))</f>
        <v>0</v>
      </c>
      <c r="I14" s="47"/>
      <c r="J14" s="48"/>
      <c r="K14" s="94">
        <v>838.62</v>
      </c>
      <c r="L14" s="49"/>
      <c r="M14" s="59"/>
      <c r="N14" s="50">
        <f t="shared" si="1"/>
        <v>838.62</v>
      </c>
      <c r="O14" s="56"/>
      <c r="P14" s="131">
        <v>28.853000000000002</v>
      </c>
      <c r="Q14" s="17"/>
    </row>
    <row r="15" spans="1:18" ht="30" customHeight="1">
      <c r="A15" s="53">
        <v>5</v>
      </c>
      <c r="B15" s="57"/>
      <c r="C15" s="54"/>
      <c r="D15" s="90"/>
      <c r="E15" s="90"/>
      <c r="F15" s="91"/>
      <c r="G15" s="96"/>
      <c r="H15" s="93">
        <f t="shared" ref="H15:H18" si="3">IF($D$3="si",($G$5/$G$6*G15),IF($D$3="no",G15*$G$4,0))</f>
        <v>0</v>
      </c>
      <c r="I15" s="47"/>
      <c r="J15" s="48"/>
      <c r="K15" s="94"/>
      <c r="L15" s="49"/>
      <c r="M15" s="59"/>
      <c r="N15" s="50">
        <f t="shared" si="1"/>
        <v>0</v>
      </c>
      <c r="O15" s="56"/>
      <c r="P15" s="95"/>
      <c r="Q15" s="17"/>
    </row>
    <row r="16" spans="1:18" ht="30" customHeight="1">
      <c r="A16" s="53">
        <v>6</v>
      </c>
      <c r="B16" s="57"/>
      <c r="C16" s="42"/>
      <c r="D16" s="90"/>
      <c r="E16" s="90"/>
      <c r="F16" s="91"/>
      <c r="G16" s="96"/>
      <c r="H16" s="93">
        <f t="shared" si="3"/>
        <v>0</v>
      </c>
      <c r="I16" s="47"/>
      <c r="J16" s="48"/>
      <c r="K16" s="94"/>
      <c r="L16" s="49"/>
      <c r="M16" s="59"/>
      <c r="N16" s="50">
        <f t="shared" si="1"/>
        <v>0</v>
      </c>
      <c r="O16" s="56"/>
      <c r="P16" s="95"/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3"/>
        <v>0</v>
      </c>
      <c r="I17" s="47"/>
      <c r="J17" s="48"/>
      <c r="K17" s="94"/>
      <c r="L17" s="49"/>
      <c r="M17" s="59"/>
      <c r="N17" s="50">
        <f t="shared" si="1"/>
        <v>0</v>
      </c>
      <c r="O17" s="56"/>
      <c r="P17" s="95"/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3"/>
        <v>0</v>
      </c>
      <c r="I18" s="47"/>
      <c r="J18" s="48"/>
      <c r="K18" s="94"/>
      <c r="L18" s="49"/>
      <c r="M18" s="59"/>
      <c r="N18" s="50">
        <f t="shared" si="1"/>
        <v>0</v>
      </c>
      <c r="O18" s="56"/>
      <c r="P18" s="95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42</v>
      </c>
      <c r="C21" s="76"/>
      <c r="D21" s="76"/>
      <c r="E21" s="63"/>
      <c r="F21" s="63"/>
      <c r="G21" s="76" t="s">
        <v>43</v>
      </c>
      <c r="H21" s="76"/>
      <c r="I21" s="76"/>
      <c r="J21" s="63"/>
      <c r="K21" s="63"/>
      <c r="L21" s="76" t="s">
        <v>44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2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0:M20 J11:M13 H12:H18 I17:I18 J14:L18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3">
      <formula1>36831</formula1>
      <formula2>0</formula2>
    </dataValidation>
    <dataValidation type="textLength" operator="greaterThan" allowBlank="1" sqref="C20 C12:C15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24" bottom="0.74803149606299213" header="0.31496062992125984" footer="0.31496062992125984"/>
  <pageSetup paperSize="9"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view="pageBreakPreview" zoomScale="60" zoomScaleNormal="100" workbookViewId="0">
      <selection activeCell="R1" sqref="R1:R5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58" t="s">
        <v>0</v>
      </c>
      <c r="C1" s="158"/>
      <c r="D1" s="159" t="s">
        <v>46</v>
      </c>
      <c r="E1" s="159"/>
      <c r="F1" s="2">
        <v>41821</v>
      </c>
      <c r="G1" s="3" t="s">
        <v>74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916.29</v>
      </c>
      <c r="Q1" s="5" t="s">
        <v>36</v>
      </c>
      <c r="R1" s="132">
        <f>P11</f>
        <v>673.78700000000003</v>
      </c>
    </row>
    <row r="2" spans="1:18" s="4" customFormat="1" ht="57.75" customHeight="1">
      <c r="A2" s="1"/>
      <c r="B2" s="160" t="s">
        <v>3</v>
      </c>
      <c r="C2" s="160"/>
      <c r="D2" s="159"/>
      <c r="E2" s="159"/>
      <c r="F2" s="9"/>
      <c r="G2" s="9"/>
      <c r="N2" s="10" t="s">
        <v>4</v>
      </c>
      <c r="O2" s="11"/>
      <c r="P2" s="12"/>
      <c r="Q2" s="5" t="s">
        <v>5</v>
      </c>
      <c r="R2" s="132"/>
    </row>
    <row r="3" spans="1:18" s="4" customFormat="1" ht="35.25" customHeight="1">
      <c r="A3" s="1"/>
      <c r="B3" s="160" t="s">
        <v>6</v>
      </c>
      <c r="C3" s="160"/>
      <c r="D3" s="159" t="s">
        <v>5</v>
      </c>
      <c r="E3" s="159"/>
      <c r="N3" s="10" t="s">
        <v>7</v>
      </c>
      <c r="O3" s="11"/>
      <c r="P3" s="78">
        <f>+O7</f>
        <v>0</v>
      </c>
      <c r="Q3" s="13"/>
      <c r="R3" s="132">
        <v>0</v>
      </c>
    </row>
    <row r="4" spans="1:18" s="4" customFormat="1" ht="35.25" customHeight="1" thickBot="1">
      <c r="A4" s="1"/>
      <c r="D4" s="14"/>
      <c r="E4" s="14"/>
      <c r="F4" s="10" t="s">
        <v>8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32"/>
    </row>
    <row r="5" spans="1:18" s="4" customFormat="1" ht="43.5" customHeight="1" thickTop="1" thickBot="1">
      <c r="A5" s="1"/>
      <c r="B5" s="21" t="s">
        <v>9</v>
      </c>
      <c r="C5" s="23"/>
      <c r="D5" s="24">
        <f>COUNTA(B11:B16)</f>
        <v>1</v>
      </c>
      <c r="E5" s="14"/>
      <c r="F5" s="10" t="s">
        <v>37</v>
      </c>
      <c r="G5" s="79">
        <v>1.1100000000000001</v>
      </c>
      <c r="N5" s="135" t="s">
        <v>11</v>
      </c>
      <c r="O5" s="135"/>
      <c r="P5" s="80">
        <f>P1-P2-P3</f>
        <v>916.29</v>
      </c>
      <c r="Q5" s="13"/>
      <c r="R5" s="132">
        <f>R1-R3</f>
        <v>673.78700000000003</v>
      </c>
    </row>
    <row r="6" spans="1:18" s="4" customFormat="1" ht="43.5" customHeight="1" thickTop="1" thickBot="1">
      <c r="A6" s="1"/>
      <c r="B6" s="81" t="s">
        <v>64</v>
      </c>
      <c r="C6" s="81"/>
      <c r="D6" s="14"/>
      <c r="E6" s="14"/>
      <c r="F6" s="10" t="s">
        <v>38</v>
      </c>
      <c r="G6" s="82">
        <v>11.11</v>
      </c>
      <c r="Q6" s="13"/>
    </row>
    <row r="7" spans="1:18" s="4" customFormat="1" ht="27" customHeight="1" thickTop="1" thickBot="1">
      <c r="A7" s="169" t="s">
        <v>14</v>
      </c>
      <c r="B7" s="170"/>
      <c r="C7" s="171"/>
      <c r="D7" s="172" t="s">
        <v>15</v>
      </c>
      <c r="E7" s="173"/>
      <c r="F7" s="173"/>
      <c r="G7" s="83">
        <f t="shared" ref="G7:P7" si="0">SUM(G11:G16)</f>
        <v>0</v>
      </c>
      <c r="H7" s="84">
        <f t="shared" si="0"/>
        <v>0</v>
      </c>
      <c r="I7" s="85">
        <f t="shared" si="0"/>
        <v>0</v>
      </c>
      <c r="J7" s="85">
        <f t="shared" si="0"/>
        <v>0</v>
      </c>
      <c r="K7" s="85">
        <f t="shared" si="0"/>
        <v>0</v>
      </c>
      <c r="L7" s="85">
        <f t="shared" si="0"/>
        <v>0</v>
      </c>
      <c r="M7" s="86">
        <f t="shared" si="0"/>
        <v>916.29</v>
      </c>
      <c r="N7" s="87">
        <f t="shared" si="0"/>
        <v>916.29</v>
      </c>
      <c r="O7" s="88">
        <f t="shared" si="0"/>
        <v>0</v>
      </c>
      <c r="P7" s="4">
        <f t="shared" si="0"/>
        <v>673.78700000000003</v>
      </c>
    </row>
    <row r="8" spans="1:18" ht="36" customHeight="1" thickTop="1" thickBot="1">
      <c r="A8" s="139"/>
      <c r="B8" s="144" t="s">
        <v>27</v>
      </c>
      <c r="C8" s="144" t="s">
        <v>16</v>
      </c>
      <c r="D8" s="174" t="s">
        <v>17</v>
      </c>
      <c r="E8" s="144" t="s">
        <v>39</v>
      </c>
      <c r="F8" s="176" t="s">
        <v>40</v>
      </c>
      <c r="G8" s="177" t="s">
        <v>20</v>
      </c>
      <c r="H8" s="168" t="s">
        <v>21</v>
      </c>
      <c r="I8" s="151" t="s">
        <v>22</v>
      </c>
      <c r="J8" s="150" t="s">
        <v>23</v>
      </c>
      <c r="K8" s="150" t="s">
        <v>24</v>
      </c>
      <c r="L8" s="152" t="s">
        <v>25</v>
      </c>
      <c r="M8" s="153"/>
      <c r="N8" s="155" t="s">
        <v>2</v>
      </c>
      <c r="O8" s="157" t="s">
        <v>26</v>
      </c>
      <c r="P8" s="161" t="s">
        <v>45</v>
      </c>
      <c r="Q8" s="17"/>
    </row>
    <row r="9" spans="1:18" ht="36" customHeight="1" thickTop="1" thickBot="1">
      <c r="A9" s="139"/>
      <c r="B9" s="144" t="s">
        <v>41</v>
      </c>
      <c r="C9" s="144"/>
      <c r="D9" s="175"/>
      <c r="E9" s="144"/>
      <c r="F9" s="176"/>
      <c r="G9" s="178"/>
      <c r="H9" s="168" t="s">
        <v>28</v>
      </c>
      <c r="I9" s="151" t="s">
        <v>28</v>
      </c>
      <c r="J9" s="151"/>
      <c r="K9" s="151" t="s">
        <v>29</v>
      </c>
      <c r="L9" s="164" t="s">
        <v>30</v>
      </c>
      <c r="M9" s="166" t="s">
        <v>31</v>
      </c>
      <c r="N9" s="155"/>
      <c r="O9" s="157"/>
      <c r="P9" s="162"/>
      <c r="Q9" s="17"/>
    </row>
    <row r="10" spans="1:18" ht="37.5" customHeight="1" thickTop="1" thickBot="1">
      <c r="A10" s="139"/>
      <c r="B10" s="144"/>
      <c r="C10" s="144"/>
      <c r="D10" s="175"/>
      <c r="E10" s="144"/>
      <c r="F10" s="176"/>
      <c r="G10" s="89" t="s">
        <v>32</v>
      </c>
      <c r="H10" s="168"/>
      <c r="I10" s="151"/>
      <c r="J10" s="151"/>
      <c r="K10" s="151"/>
      <c r="L10" s="165"/>
      <c r="M10" s="167"/>
      <c r="N10" s="155"/>
      <c r="O10" s="157"/>
      <c r="P10" s="163"/>
      <c r="Q10" s="17"/>
    </row>
    <row r="11" spans="1:18" ht="30" customHeight="1" thickTop="1">
      <c r="A11" s="40">
        <v>1</v>
      </c>
      <c r="B11" s="41">
        <v>41825</v>
      </c>
      <c r="C11" s="42" t="s">
        <v>59</v>
      </c>
      <c r="D11" s="90" t="s">
        <v>63</v>
      </c>
      <c r="E11" s="90" t="s">
        <v>59</v>
      </c>
      <c r="F11" s="91"/>
      <c r="G11" s="92"/>
      <c r="H11" s="93">
        <f>IF($D$3="si",($G$5/$G$6*G11),IF($D$3="no",G11*$G$4,0))</f>
        <v>0</v>
      </c>
      <c r="I11" s="47"/>
      <c r="J11" s="48"/>
      <c r="K11" s="94"/>
      <c r="L11" s="94"/>
      <c r="M11" s="59">
        <v>916.29</v>
      </c>
      <c r="N11" s="50">
        <f>SUM(H11:M11)</f>
        <v>916.29</v>
      </c>
      <c r="O11" s="51"/>
      <c r="P11" s="131">
        <v>673.78700000000003</v>
      </c>
      <c r="Q11" s="17"/>
      <c r="R11" s="5"/>
    </row>
    <row r="12" spans="1:18" ht="30" customHeight="1">
      <c r="A12" s="53">
        <v>2</v>
      </c>
      <c r="B12" s="41"/>
      <c r="C12" s="42"/>
      <c r="D12" s="90"/>
      <c r="E12" s="90"/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/>
      <c r="N12" s="50">
        <f>SUM(H12:M12)</f>
        <v>0</v>
      </c>
      <c r="O12" s="56"/>
      <c r="P12" s="95"/>
      <c r="Q12" s="17"/>
      <c r="R12" s="5"/>
    </row>
    <row r="13" spans="1:18" ht="30" customHeight="1">
      <c r="A13" s="53">
        <v>3</v>
      </c>
      <c r="B13" s="57"/>
      <c r="C13" s="42"/>
      <c r="D13" s="90"/>
      <c r="E13" s="90"/>
      <c r="F13" s="91"/>
      <c r="G13" s="96"/>
      <c r="H13" s="93">
        <f t="shared" ref="H13:H16" si="1">IF($D$3="si",($G$5/$G$6*G13),IF($D$3="no",G13*$G$4,0))</f>
        <v>0</v>
      </c>
      <c r="I13" s="47"/>
      <c r="J13" s="48"/>
      <c r="K13" s="94"/>
      <c r="L13" s="49"/>
      <c r="M13" s="59"/>
      <c r="N13" s="50">
        <f t="shared" ref="N13:N16" si="2">SUM(H13:M13)</f>
        <v>0</v>
      </c>
      <c r="O13" s="56"/>
      <c r="P13" s="95"/>
      <c r="Q13" s="17"/>
      <c r="R13" s="5"/>
    </row>
    <row r="14" spans="1:18" ht="30" customHeight="1">
      <c r="A14" s="53">
        <v>4</v>
      </c>
      <c r="B14" s="57"/>
      <c r="C14" s="42"/>
      <c r="D14" s="90"/>
      <c r="E14" s="90"/>
      <c r="F14" s="91"/>
      <c r="G14" s="96"/>
      <c r="H14" s="93">
        <f t="shared" si="1"/>
        <v>0</v>
      </c>
      <c r="I14" s="47"/>
      <c r="J14" s="48"/>
      <c r="K14" s="94"/>
      <c r="L14" s="49"/>
      <c r="M14" s="59"/>
      <c r="N14" s="50">
        <f t="shared" si="2"/>
        <v>0</v>
      </c>
      <c r="O14" s="56"/>
      <c r="P14" s="95"/>
      <c r="Q14" s="17"/>
    </row>
    <row r="15" spans="1:18" ht="30" customHeight="1">
      <c r="A15" s="53">
        <v>5</v>
      </c>
      <c r="B15" s="57"/>
      <c r="C15" s="42"/>
      <c r="D15" s="90"/>
      <c r="E15" s="90"/>
      <c r="F15" s="91"/>
      <c r="G15" s="96"/>
      <c r="H15" s="93">
        <f t="shared" si="1"/>
        <v>0</v>
      </c>
      <c r="I15" s="47"/>
      <c r="J15" s="48"/>
      <c r="K15" s="94"/>
      <c r="L15" s="49"/>
      <c r="M15" s="59"/>
      <c r="N15" s="50">
        <f t="shared" si="2"/>
        <v>0</v>
      </c>
      <c r="O15" s="56"/>
      <c r="P15" s="95"/>
      <c r="Q15" s="17"/>
    </row>
    <row r="16" spans="1:18" ht="30" customHeight="1">
      <c r="A16" s="53">
        <v>6</v>
      </c>
      <c r="B16" s="57"/>
      <c r="C16" s="42"/>
      <c r="D16" s="90"/>
      <c r="E16" s="90"/>
      <c r="F16" s="91"/>
      <c r="G16" s="96"/>
      <c r="H16" s="93">
        <f t="shared" si="1"/>
        <v>0</v>
      </c>
      <c r="I16" s="47"/>
      <c r="J16" s="48"/>
      <c r="K16" s="94"/>
      <c r="L16" s="49"/>
      <c r="M16" s="59"/>
      <c r="N16" s="50">
        <f t="shared" si="2"/>
        <v>0</v>
      </c>
      <c r="O16" s="56"/>
      <c r="P16" s="95"/>
      <c r="Q16" s="17"/>
    </row>
    <row r="17" spans="1:17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Q17" s="17"/>
    </row>
    <row r="18" spans="1:17">
      <c r="A18" s="66"/>
      <c r="B18" s="67"/>
      <c r="C18" s="68"/>
      <c r="D18" s="69"/>
      <c r="E18" s="69"/>
      <c r="F18" s="70"/>
      <c r="G18" s="71"/>
      <c r="H18" s="72"/>
      <c r="I18" s="73"/>
      <c r="J18" s="73"/>
      <c r="K18" s="73"/>
      <c r="L18" s="73"/>
      <c r="M18" s="73"/>
      <c r="N18" s="74"/>
      <c r="O18" s="75"/>
      <c r="Q18" s="17"/>
    </row>
    <row r="19" spans="1:17">
      <c r="A19" s="62"/>
      <c r="B19" s="76" t="s">
        <v>42</v>
      </c>
      <c r="C19" s="76"/>
      <c r="D19" s="76"/>
      <c r="E19" s="63"/>
      <c r="F19" s="63"/>
      <c r="G19" s="76" t="s">
        <v>43</v>
      </c>
      <c r="H19" s="76"/>
      <c r="I19" s="76"/>
      <c r="J19" s="63"/>
      <c r="K19" s="63"/>
      <c r="L19" s="76" t="s">
        <v>44</v>
      </c>
      <c r="M19" s="76"/>
      <c r="N19" s="76"/>
      <c r="O19" s="63"/>
      <c r="Q19" s="17"/>
    </row>
    <row r="20" spans="1:17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Q20" s="17"/>
    </row>
    <row r="21" spans="1:17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Q21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1" priority="1" operator="notEqual">
      <formula>0</formula>
    </cfRule>
  </conditionalFormatting>
  <dataValidations count="11">
    <dataValidation type="textLength" operator="greaterThan" allowBlank="1" sqref="C18">
      <formula1>1</formula1>
      <formula2>0</formula2>
    </dataValidation>
    <dataValidation type="date" operator="greaterThanOrEqual" showErrorMessage="1" errorTitle="Data" error="Inserire una data superiore al 1/11/2000" sqref="B18 B11:B12">
      <formula1>36831</formula1>
      <formula2>0</formula2>
    </dataValidation>
    <dataValidation type="textLength" operator="greaterThan" sqref="F18">
      <formula1>1</formula1>
      <formula2>0</formula2>
    </dataValidation>
    <dataValidation type="textLength" operator="greaterThan" allowBlank="1" showErrorMessage="1" sqref="D18:E18">
      <formula1>1</formula1>
      <formula2>0</formula2>
    </dataValidation>
    <dataValidation type="whole" operator="greaterThanOrEqual" allowBlank="1" showErrorMessage="1" errorTitle="Valore" error="Inserire un numero maggiore o uguale a 0 (zero)!" sqref="N18 N11:N16">
      <formula1>0</formula1>
      <formula2>0</formula2>
    </dataValidation>
    <dataValidation type="decimal" operator="greaterThanOrEqual" allowBlank="1" showErrorMessage="1" errorTitle="Valore" error="Inserire un numero maggiore o uguale a 0 (zero)!" sqref="H18:M18 H12:H16 J13:L16 J11:M12 H11:I11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38" bottom="0.74803149606299213" header="0.31496062992125984" footer="0.31496062992125984"/>
  <pageSetup paperSize="9" scale="3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topLeftCell="A3" zoomScale="60" zoomScaleNormal="100" workbookViewId="0">
      <selection activeCell="P17" sqref="P17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58" t="s">
        <v>0</v>
      </c>
      <c r="C1" s="158"/>
      <c r="D1" s="159" t="s">
        <v>46</v>
      </c>
      <c r="E1" s="159"/>
      <c r="F1" s="2">
        <v>41821</v>
      </c>
      <c r="G1" s="3" t="s">
        <v>75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5909.15</v>
      </c>
      <c r="Q1" s="5" t="s">
        <v>36</v>
      </c>
      <c r="R1" s="132">
        <f>SUM(P11:P20)</f>
        <v>336.923</v>
      </c>
    </row>
    <row r="2" spans="1:18" s="4" customFormat="1" ht="57.75" customHeight="1">
      <c r="A2" s="1"/>
      <c r="B2" s="160" t="s">
        <v>3</v>
      </c>
      <c r="C2" s="160"/>
      <c r="D2" s="159"/>
      <c r="E2" s="159"/>
      <c r="F2" s="9"/>
      <c r="G2" s="9"/>
      <c r="N2" s="10" t="s">
        <v>4</v>
      </c>
      <c r="O2" s="11"/>
      <c r="P2" s="12"/>
      <c r="Q2" s="5" t="s">
        <v>5</v>
      </c>
      <c r="R2" s="132"/>
    </row>
    <row r="3" spans="1:18" s="4" customFormat="1" ht="35.25" customHeight="1">
      <c r="A3" s="1"/>
      <c r="B3" s="160" t="s">
        <v>6</v>
      </c>
      <c r="C3" s="160"/>
      <c r="D3" s="159" t="s">
        <v>5</v>
      </c>
      <c r="E3" s="159"/>
      <c r="N3" s="10" t="s">
        <v>7</v>
      </c>
      <c r="O3" s="11"/>
      <c r="P3" s="78">
        <f>+O7</f>
        <v>0</v>
      </c>
      <c r="Q3" s="13"/>
      <c r="R3" s="132">
        <v>0</v>
      </c>
    </row>
    <row r="4" spans="1:18" s="4" customFormat="1" ht="35.25" customHeight="1" thickBot="1">
      <c r="A4" s="1"/>
      <c r="D4" s="14"/>
      <c r="E4" s="14"/>
      <c r="F4" s="10" t="s">
        <v>8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32"/>
    </row>
    <row r="5" spans="1:18" s="4" customFormat="1" ht="43.5" customHeight="1" thickTop="1" thickBot="1">
      <c r="A5" s="1"/>
      <c r="B5" s="21" t="s">
        <v>9</v>
      </c>
      <c r="C5" s="23"/>
      <c r="D5" s="24">
        <f>COUNTA(B11:B20)</f>
        <v>9</v>
      </c>
      <c r="E5" s="14"/>
      <c r="F5" s="10" t="s">
        <v>37</v>
      </c>
      <c r="G5" s="79">
        <v>1.1100000000000001</v>
      </c>
      <c r="N5" s="135" t="s">
        <v>11</v>
      </c>
      <c r="O5" s="135"/>
      <c r="P5" s="80">
        <f>P1-P2-P3</f>
        <v>5909.15</v>
      </c>
      <c r="Q5" s="13"/>
      <c r="R5" s="132">
        <f>R1-R3</f>
        <v>336.923</v>
      </c>
    </row>
    <row r="6" spans="1:18" s="4" customFormat="1" ht="43.5" customHeight="1" thickTop="1" thickBot="1">
      <c r="A6" s="1"/>
      <c r="B6" s="81" t="s">
        <v>76</v>
      </c>
      <c r="C6" s="81"/>
      <c r="D6" s="14"/>
      <c r="E6" s="14"/>
      <c r="F6" s="10" t="s">
        <v>38</v>
      </c>
      <c r="G6" s="82">
        <v>11.11</v>
      </c>
      <c r="Q6" s="13"/>
    </row>
    <row r="7" spans="1:18" s="4" customFormat="1" ht="27" customHeight="1" thickTop="1" thickBot="1">
      <c r="A7" s="169" t="s">
        <v>14</v>
      </c>
      <c r="B7" s="170"/>
      <c r="C7" s="171"/>
      <c r="D7" s="172" t="s">
        <v>15</v>
      </c>
      <c r="E7" s="173"/>
      <c r="F7" s="173"/>
      <c r="G7" s="83">
        <f t="shared" ref="G7:P7" si="0">SUM(G11:G20)</f>
        <v>0</v>
      </c>
      <c r="H7" s="84">
        <f t="shared" si="0"/>
        <v>0</v>
      </c>
      <c r="I7" s="85">
        <f t="shared" si="0"/>
        <v>0</v>
      </c>
      <c r="J7" s="85">
        <f t="shared" si="0"/>
        <v>715.5</v>
      </c>
      <c r="K7" s="85">
        <f t="shared" si="0"/>
        <v>0</v>
      </c>
      <c r="L7" s="85">
        <f t="shared" si="0"/>
        <v>0</v>
      </c>
      <c r="M7" s="86">
        <f t="shared" si="0"/>
        <v>5193.6499999999996</v>
      </c>
      <c r="N7" s="87">
        <f t="shared" si="0"/>
        <v>5909.15</v>
      </c>
      <c r="O7" s="88">
        <f t="shared" si="0"/>
        <v>0</v>
      </c>
      <c r="P7" s="4">
        <f t="shared" si="0"/>
        <v>336.923</v>
      </c>
    </row>
    <row r="8" spans="1:18" ht="36" customHeight="1" thickTop="1" thickBot="1">
      <c r="A8" s="139"/>
      <c r="B8" s="144" t="s">
        <v>27</v>
      </c>
      <c r="C8" s="144" t="s">
        <v>16</v>
      </c>
      <c r="D8" s="174" t="s">
        <v>17</v>
      </c>
      <c r="E8" s="144" t="s">
        <v>39</v>
      </c>
      <c r="F8" s="176" t="s">
        <v>40</v>
      </c>
      <c r="G8" s="177" t="s">
        <v>20</v>
      </c>
      <c r="H8" s="168" t="s">
        <v>21</v>
      </c>
      <c r="I8" s="151" t="s">
        <v>22</v>
      </c>
      <c r="J8" s="150" t="s">
        <v>23</v>
      </c>
      <c r="K8" s="150" t="s">
        <v>24</v>
      </c>
      <c r="L8" s="152" t="s">
        <v>25</v>
      </c>
      <c r="M8" s="153"/>
      <c r="N8" s="155" t="s">
        <v>2</v>
      </c>
      <c r="O8" s="157" t="s">
        <v>26</v>
      </c>
      <c r="P8" s="161" t="s">
        <v>45</v>
      </c>
      <c r="Q8" s="17"/>
    </row>
    <row r="9" spans="1:18" ht="36" customHeight="1" thickTop="1" thickBot="1">
      <c r="A9" s="139"/>
      <c r="B9" s="144" t="s">
        <v>41</v>
      </c>
      <c r="C9" s="144"/>
      <c r="D9" s="175"/>
      <c r="E9" s="144"/>
      <c r="F9" s="176"/>
      <c r="G9" s="178"/>
      <c r="H9" s="168" t="s">
        <v>28</v>
      </c>
      <c r="I9" s="151" t="s">
        <v>28</v>
      </c>
      <c r="J9" s="151"/>
      <c r="K9" s="151" t="s">
        <v>29</v>
      </c>
      <c r="L9" s="164" t="s">
        <v>30</v>
      </c>
      <c r="M9" s="166" t="s">
        <v>31</v>
      </c>
      <c r="N9" s="155"/>
      <c r="O9" s="157"/>
      <c r="P9" s="162"/>
      <c r="Q9" s="17"/>
    </row>
    <row r="10" spans="1:18" ht="37.5" customHeight="1" thickTop="1" thickBot="1">
      <c r="A10" s="139"/>
      <c r="B10" s="144"/>
      <c r="C10" s="144"/>
      <c r="D10" s="175"/>
      <c r="E10" s="144"/>
      <c r="F10" s="176"/>
      <c r="G10" s="89" t="s">
        <v>32</v>
      </c>
      <c r="H10" s="168"/>
      <c r="I10" s="151"/>
      <c r="J10" s="151"/>
      <c r="K10" s="151"/>
      <c r="L10" s="165"/>
      <c r="M10" s="167"/>
      <c r="N10" s="155"/>
      <c r="O10" s="157"/>
      <c r="P10" s="163"/>
      <c r="Q10" s="17"/>
    </row>
    <row r="11" spans="1:18" ht="30" customHeight="1" thickTop="1">
      <c r="A11" s="40">
        <v>1</v>
      </c>
      <c r="B11" s="41">
        <v>41833</v>
      </c>
      <c r="C11" s="42" t="s">
        <v>65</v>
      </c>
      <c r="D11" s="90" t="s">
        <v>68</v>
      </c>
      <c r="E11" s="90" t="s">
        <v>69</v>
      </c>
      <c r="F11" s="91"/>
      <c r="G11" s="92"/>
      <c r="H11" s="93">
        <f>IF($D$3="si",($G$5/$G$6*G11),IF($D$3="no",G11*$G$4,0))</f>
        <v>0</v>
      </c>
      <c r="I11" s="47"/>
      <c r="J11" s="48">
        <v>12.5</v>
      </c>
      <c r="K11" s="94"/>
      <c r="L11" s="94"/>
      <c r="M11" s="59"/>
      <c r="N11" s="50">
        <f>SUM(H11:M11)</f>
        <v>12.5</v>
      </c>
      <c r="O11" s="51"/>
      <c r="P11" s="131">
        <v>0.70626999999999995</v>
      </c>
      <c r="Q11" s="17"/>
      <c r="R11" s="5"/>
    </row>
    <row r="12" spans="1:18" ht="30" customHeight="1">
      <c r="A12" s="53">
        <v>2</v>
      </c>
      <c r="B12" s="41">
        <v>41833</v>
      </c>
      <c r="C12" s="42" t="s">
        <v>65</v>
      </c>
      <c r="D12" s="90" t="s">
        <v>48</v>
      </c>
      <c r="E12" s="90" t="s">
        <v>69</v>
      </c>
      <c r="F12" s="91"/>
      <c r="G12" s="96"/>
      <c r="H12" s="93">
        <f>IF($D$3="si",($G$5/$G$6*G12),IF($D$3="no",G12*$G$4,0))</f>
        <v>0</v>
      </c>
      <c r="I12" s="47"/>
      <c r="J12" s="48">
        <v>269</v>
      </c>
      <c r="K12" s="94"/>
      <c r="L12" s="49"/>
      <c r="M12" s="59"/>
      <c r="N12" s="50">
        <f>SUM(H12:M12)</f>
        <v>269</v>
      </c>
      <c r="O12" s="56"/>
      <c r="P12" s="131">
        <v>15.1989</v>
      </c>
      <c r="Q12" s="17"/>
      <c r="R12" s="5"/>
    </row>
    <row r="13" spans="1:18" ht="30" customHeight="1">
      <c r="A13" s="53">
        <v>3</v>
      </c>
      <c r="B13" s="57">
        <v>41834</v>
      </c>
      <c r="C13" s="42" t="s">
        <v>65</v>
      </c>
      <c r="D13" s="90" t="s">
        <v>66</v>
      </c>
      <c r="E13" s="90" t="s">
        <v>69</v>
      </c>
      <c r="F13" s="91"/>
      <c r="G13" s="96"/>
      <c r="H13" s="93">
        <f t="shared" ref="H13:H20" si="1">IF($D$3="si",($G$5/$G$6*G13),IF($D$3="no",G13*$G$4,0))</f>
        <v>0</v>
      </c>
      <c r="I13" s="47"/>
      <c r="J13" s="48"/>
      <c r="K13" s="94"/>
      <c r="L13" s="49"/>
      <c r="M13" s="59">
        <v>183</v>
      </c>
      <c r="N13" s="50">
        <f t="shared" ref="N13:N20" si="2">SUM(H13:M13)</f>
        <v>183</v>
      </c>
      <c r="O13" s="56"/>
      <c r="P13" s="131">
        <v>10.339700000000001</v>
      </c>
      <c r="Q13" s="17"/>
      <c r="R13" s="5"/>
    </row>
    <row r="14" spans="1:18" ht="30" customHeight="1">
      <c r="A14" s="53">
        <v>4</v>
      </c>
      <c r="B14" s="57">
        <v>41834</v>
      </c>
      <c r="C14" s="42" t="s">
        <v>65</v>
      </c>
      <c r="D14" s="90" t="s">
        <v>48</v>
      </c>
      <c r="E14" s="90" t="s">
        <v>69</v>
      </c>
      <c r="F14" s="91"/>
      <c r="G14" s="96"/>
      <c r="H14" s="93">
        <f t="shared" si="1"/>
        <v>0</v>
      </c>
      <c r="I14" s="47"/>
      <c r="J14" s="48">
        <v>244</v>
      </c>
      <c r="K14" s="94"/>
      <c r="L14" s="49"/>
      <c r="M14" s="59"/>
      <c r="N14" s="50">
        <f t="shared" si="2"/>
        <v>244</v>
      </c>
      <c r="O14" s="56"/>
      <c r="P14" s="131">
        <v>13.786300000000001</v>
      </c>
      <c r="Q14" s="17"/>
    </row>
    <row r="15" spans="1:18" ht="30" customHeight="1">
      <c r="A15" s="53">
        <v>5</v>
      </c>
      <c r="B15" s="57">
        <v>41835</v>
      </c>
      <c r="C15" s="42" t="s">
        <v>65</v>
      </c>
      <c r="D15" s="90" t="s">
        <v>70</v>
      </c>
      <c r="E15" s="90" t="s">
        <v>69</v>
      </c>
      <c r="F15" s="91"/>
      <c r="G15" s="96"/>
      <c r="H15" s="93">
        <f t="shared" ref="H15:H19" si="3">IF($D$3="si",($G$5/$G$6*G15),IF($D$3="no",G15*$G$4,0))</f>
        <v>0</v>
      </c>
      <c r="I15" s="47"/>
      <c r="J15" s="48"/>
      <c r="K15" s="94"/>
      <c r="L15" s="49"/>
      <c r="M15" s="59">
        <v>319</v>
      </c>
      <c r="N15" s="50">
        <f t="shared" ref="N15:N19" si="4">SUM(H15:M15)</f>
        <v>319</v>
      </c>
      <c r="O15" s="56"/>
      <c r="P15" s="131">
        <v>18.0411</v>
      </c>
      <c r="Q15" s="17"/>
    </row>
    <row r="16" spans="1:18" ht="30" customHeight="1">
      <c r="A16" s="53">
        <v>6</v>
      </c>
      <c r="B16" s="57">
        <v>41836</v>
      </c>
      <c r="C16" s="42" t="s">
        <v>65</v>
      </c>
      <c r="D16" s="90" t="s">
        <v>48</v>
      </c>
      <c r="E16" s="90" t="s">
        <v>69</v>
      </c>
      <c r="F16" s="91"/>
      <c r="G16" s="96"/>
      <c r="H16" s="93">
        <f t="shared" si="3"/>
        <v>0</v>
      </c>
      <c r="I16" s="47"/>
      <c r="J16" s="48">
        <v>85</v>
      </c>
      <c r="K16" s="94"/>
      <c r="L16" s="49"/>
      <c r="M16" s="59"/>
      <c r="N16" s="50">
        <f t="shared" si="4"/>
        <v>85</v>
      </c>
      <c r="O16" s="56"/>
      <c r="P16" s="131">
        <v>4.8208500000000001</v>
      </c>
      <c r="Q16" s="17"/>
    </row>
    <row r="17" spans="1:17">
      <c r="A17" s="53">
        <v>7</v>
      </c>
      <c r="B17" s="57">
        <v>41838</v>
      </c>
      <c r="C17" s="42" t="s">
        <v>65</v>
      </c>
      <c r="D17" s="90" t="s">
        <v>63</v>
      </c>
      <c r="E17" s="90" t="s">
        <v>69</v>
      </c>
      <c r="F17" s="91"/>
      <c r="G17" s="96"/>
      <c r="H17" s="93">
        <f t="shared" si="3"/>
        <v>0</v>
      </c>
      <c r="I17" s="47"/>
      <c r="J17" s="48"/>
      <c r="K17" s="94"/>
      <c r="L17" s="49"/>
      <c r="M17" s="59">
        <v>4279.6499999999996</v>
      </c>
      <c r="N17" s="50">
        <f t="shared" si="4"/>
        <v>4279.6499999999996</v>
      </c>
      <c r="O17" s="56"/>
      <c r="P17" s="131">
        <v>244.494</v>
      </c>
      <c r="Q17" s="17"/>
    </row>
    <row r="18" spans="1:17">
      <c r="A18" s="53">
        <v>8</v>
      </c>
      <c r="B18" s="57">
        <v>41838</v>
      </c>
      <c r="C18" s="42" t="s">
        <v>65</v>
      </c>
      <c r="D18" s="90" t="s">
        <v>48</v>
      </c>
      <c r="E18" s="90" t="s">
        <v>69</v>
      </c>
      <c r="F18" s="91"/>
      <c r="G18" s="96"/>
      <c r="H18" s="93">
        <f t="shared" si="3"/>
        <v>0</v>
      </c>
      <c r="I18" s="47"/>
      <c r="J18" s="48">
        <v>105</v>
      </c>
      <c r="K18" s="94"/>
      <c r="L18" s="49"/>
      <c r="M18" s="59"/>
      <c r="N18" s="50">
        <f t="shared" si="4"/>
        <v>105</v>
      </c>
      <c r="O18" s="56"/>
      <c r="P18" s="131">
        <v>5.9985799999999996</v>
      </c>
      <c r="Q18" s="17"/>
    </row>
    <row r="19" spans="1:17">
      <c r="A19" s="53">
        <v>9</v>
      </c>
      <c r="B19" s="57">
        <v>41838</v>
      </c>
      <c r="C19" s="42" t="s">
        <v>65</v>
      </c>
      <c r="D19" s="90" t="s">
        <v>70</v>
      </c>
      <c r="E19" s="90" t="s">
        <v>69</v>
      </c>
      <c r="F19" s="91"/>
      <c r="G19" s="96"/>
      <c r="H19" s="93">
        <f t="shared" si="3"/>
        <v>0</v>
      </c>
      <c r="I19" s="47"/>
      <c r="J19" s="48"/>
      <c r="K19" s="94"/>
      <c r="L19" s="49"/>
      <c r="M19" s="59">
        <v>412</v>
      </c>
      <c r="N19" s="50">
        <f t="shared" si="4"/>
        <v>412</v>
      </c>
      <c r="O19" s="56"/>
      <c r="P19" s="131">
        <v>23.537299999999998</v>
      </c>
      <c r="Q19" s="17"/>
    </row>
    <row r="20" spans="1:17">
      <c r="A20" s="53">
        <v>10</v>
      </c>
      <c r="B20" s="57"/>
      <c r="C20" s="54"/>
      <c r="D20" s="90"/>
      <c r="E20" s="90"/>
      <c r="F20" s="58"/>
      <c r="G20" s="96"/>
      <c r="H20" s="93">
        <f t="shared" si="1"/>
        <v>0</v>
      </c>
      <c r="I20" s="47"/>
      <c r="J20" s="48"/>
      <c r="K20" s="94"/>
      <c r="L20" s="49"/>
      <c r="M20" s="59"/>
      <c r="N20" s="50">
        <f t="shared" si="2"/>
        <v>0</v>
      </c>
      <c r="O20" s="56"/>
      <c r="P20" s="131"/>
      <c r="Q20" s="17"/>
    </row>
    <row r="21" spans="1:17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Q21" s="17"/>
    </row>
    <row r="22" spans="1:17">
      <c r="A22" s="66"/>
      <c r="B22" s="67"/>
      <c r="C22" s="68"/>
      <c r="D22" s="69"/>
      <c r="E22" s="69"/>
      <c r="F22" s="70"/>
      <c r="G22" s="71"/>
      <c r="H22" s="72"/>
      <c r="I22" s="73"/>
      <c r="J22" s="73"/>
      <c r="K22" s="73"/>
      <c r="L22" s="73"/>
      <c r="M22" s="73"/>
      <c r="N22" s="74"/>
      <c r="O22" s="75"/>
      <c r="Q22" s="17"/>
    </row>
    <row r="23" spans="1:17">
      <c r="A23" s="62"/>
      <c r="B23" s="76" t="s">
        <v>42</v>
      </c>
      <c r="C23" s="76"/>
      <c r="D23" s="76"/>
      <c r="E23" s="63"/>
      <c r="F23" s="63"/>
      <c r="G23" s="76" t="s">
        <v>43</v>
      </c>
      <c r="H23" s="76"/>
      <c r="I23" s="76"/>
      <c r="J23" s="63"/>
      <c r="K23" s="63"/>
      <c r="L23" s="76" t="s">
        <v>44</v>
      </c>
      <c r="M23" s="76"/>
      <c r="N23" s="76"/>
      <c r="O23" s="63"/>
      <c r="Q23" s="17"/>
    </row>
    <row r="24" spans="1:17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Q24" s="17"/>
    </row>
    <row r="25" spans="1:17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Q25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2:M22 M19:M20 J13:L20 H12:H20 J11:M12 H11:I11 I18:I20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 E20">
      <formula1>1</formula1>
      <formula2>0</formula2>
    </dataValidation>
    <dataValidation type="textLength" operator="greaterThan" sqref="F22 F20">
      <formula1>1</formula1>
      <formula2>0</formula2>
    </dataValidation>
    <dataValidation type="date" operator="greaterThanOrEqual" showErrorMessage="1" errorTitle="Data" error="Inserire una data superiore al 1/11/2000" sqref="B22 B11:B12">
      <formula1>36831</formula1>
      <formula2>0</formula2>
    </dataValidation>
    <dataValidation type="textLength" operator="greaterThan" allowBlank="1" sqref="C22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51" bottom="0.74803149606299213" header="0.31496062992125984" footer="0.31496062992125984"/>
  <pageSetup paperSize="9" scale="3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E4" sqref="E4"/>
    </sheetView>
  </sheetViews>
  <sheetFormatPr defaultColWidth="11.42578125" defaultRowHeight="15"/>
  <cols>
    <col min="2" max="2" width="12.7109375" style="98" bestFit="1" customWidth="1"/>
    <col min="3" max="3" width="11.5703125" style="99"/>
  </cols>
  <sheetData>
    <row r="1" spans="1:18">
      <c r="A1" s="101" t="s">
        <v>53</v>
      </c>
      <c r="B1" s="102" t="s">
        <v>51</v>
      </c>
      <c r="C1" s="103" t="s">
        <v>52</v>
      </c>
      <c r="E1" s="101" t="s">
        <v>54</v>
      </c>
      <c r="F1" s="113" t="s">
        <v>59</v>
      </c>
      <c r="G1" s="113"/>
      <c r="H1" s="114" t="e">
        <f>SUM(E3:H3)</f>
        <v>#REF!</v>
      </c>
      <c r="J1" s="101" t="s">
        <v>54</v>
      </c>
      <c r="K1" s="113" t="s">
        <v>65</v>
      </c>
      <c r="L1" s="113"/>
      <c r="M1" s="114" t="e">
        <f>SUM(J3:M3)</f>
        <v>#REF!</v>
      </c>
      <c r="O1" s="101" t="s">
        <v>54</v>
      </c>
      <c r="P1" s="113"/>
      <c r="Q1" s="113"/>
      <c r="R1" s="114" t="e">
        <f>SUM(O3:R3)</f>
        <v>#REF!</v>
      </c>
    </row>
    <row r="2" spans="1:18">
      <c r="A2" s="104" t="s">
        <v>50</v>
      </c>
      <c r="B2" s="105">
        <f>'Expense EURO'!P1</f>
        <v>90.86</v>
      </c>
      <c r="C2" s="106">
        <f>B2</f>
        <v>90.86</v>
      </c>
      <c r="E2" s="124" t="s">
        <v>50</v>
      </c>
      <c r="F2" s="125" t="s">
        <v>60</v>
      </c>
      <c r="G2" s="125" t="s">
        <v>55</v>
      </c>
      <c r="H2" s="126" t="s">
        <v>64</v>
      </c>
      <c r="J2" s="124" t="s">
        <v>50</v>
      </c>
      <c r="K2" s="125" t="s">
        <v>60</v>
      </c>
      <c r="L2" s="125" t="s">
        <v>55</v>
      </c>
      <c r="M2" s="126" t="s">
        <v>64</v>
      </c>
      <c r="O2" s="124" t="s">
        <v>50</v>
      </c>
      <c r="P2" s="125" t="s">
        <v>60</v>
      </c>
      <c r="Q2" s="125" t="s">
        <v>55</v>
      </c>
      <c r="R2" s="126" t="s">
        <v>64</v>
      </c>
    </row>
    <row r="3" spans="1:18">
      <c r="A3" s="107" t="s">
        <v>60</v>
      </c>
      <c r="B3" s="108">
        <f>'Expense HNL'!$P$1</f>
        <v>2068.04</v>
      </c>
      <c r="C3" s="109">
        <f>'Expense HNL'!$P$7</f>
        <v>71.08775</v>
      </c>
      <c r="E3" s="128" t="e">
        <f t="shared" ref="E3:H3" si="0">SUM(E4:E100)</f>
        <v>#REF!</v>
      </c>
      <c r="F3" s="129" t="e">
        <f t="shared" si="0"/>
        <v>#REF!</v>
      </c>
      <c r="G3" s="129" t="e">
        <f t="shared" si="0"/>
        <v>#REF!</v>
      </c>
      <c r="H3" s="130" t="e">
        <f t="shared" si="0"/>
        <v>#REF!</v>
      </c>
      <c r="J3" s="128" t="e">
        <f t="shared" ref="J3:M3" si="1">SUM(J4:J100)</f>
        <v>#REF!</v>
      </c>
      <c r="K3" s="129" t="e">
        <f t="shared" si="1"/>
        <v>#REF!</v>
      </c>
      <c r="L3" s="129" t="e">
        <f t="shared" si="1"/>
        <v>#REF!</v>
      </c>
      <c r="M3" s="130" t="e">
        <f t="shared" si="1"/>
        <v>#REF!</v>
      </c>
      <c r="O3" s="128" t="e">
        <f t="shared" ref="O3:R3" si="2">SUM(O4:O100)</f>
        <v>#REF!</v>
      </c>
      <c r="P3" s="129" t="e">
        <f t="shared" si="2"/>
        <v>#REF!</v>
      </c>
      <c r="Q3" s="129" t="e">
        <f t="shared" si="2"/>
        <v>#REF!</v>
      </c>
      <c r="R3" s="130" t="e">
        <f t="shared" si="2"/>
        <v>#REF!</v>
      </c>
    </row>
    <row r="4" spans="1:18">
      <c r="A4" s="107" t="s">
        <v>64</v>
      </c>
      <c r="B4" s="108">
        <f>'Expense USD'!$P$1</f>
        <v>916.29</v>
      </c>
      <c r="C4" s="109">
        <f>'Expense USD'!$P$7</f>
        <v>673.78700000000003</v>
      </c>
      <c r="E4" s="115">
        <f>IF('Expense EURO'!$C11=TOTAL!$F$1,'Expense EURO'!$N11,"")</f>
        <v>1.95</v>
      </c>
      <c r="F4" s="116">
        <f>IF('Expense HNL'!$C11=TOTAL!$F$1,'Expense HNL'!$P11,"")</f>
        <v>10.1897</v>
      </c>
      <c r="G4" s="116" t="str">
        <f>IF('Expense MXN'!$C11=TOTAL!$F$1,'Expense MXN'!$P11,"")</f>
        <v/>
      </c>
      <c r="H4" s="117">
        <f>IF('Expense USD'!$C11=TOTAL!$F$1,'Expense USD'!$P11,"")</f>
        <v>673.78700000000003</v>
      </c>
      <c r="J4" s="115" t="str">
        <f>IF('Expense EURO'!$C11=TOTAL!$K$1,'Expense EURO'!$N11,"")</f>
        <v/>
      </c>
      <c r="K4" s="116" t="str">
        <f>IF('Expense HNL'!$C11=TOTAL!$K$1,'Expense HNL'!$P11,"")</f>
        <v/>
      </c>
      <c r="L4" s="116">
        <f>IF('Expense MXN'!$C11=TOTAL!$K$1,'Expense MXN'!$P11,"")</f>
        <v>0.70626999999999995</v>
      </c>
      <c r="M4" s="117" t="str">
        <f>IF('Expense USD'!$C11=TOTAL!$K$1,'Expense USD'!$P11,"")</f>
        <v/>
      </c>
      <c r="O4" s="115" t="str">
        <f>IF('Expense EURO'!$C11=TOTAL!$P$1,'Expense EURO'!$N11,"")</f>
        <v/>
      </c>
      <c r="P4" s="116" t="str">
        <f>IF('Expense HNL'!$C11=TOTAL!$P$1,'Expense HNL'!$P11,"")</f>
        <v/>
      </c>
      <c r="Q4" s="116" t="str">
        <f>IF('Expense MXN'!$C11=TOTAL!$P$1,'Expense MXN'!$P11,"")</f>
        <v/>
      </c>
      <c r="R4" s="117" t="str">
        <f>IF('Expense USD'!$C11=TOTAL!$P$1,'Expense USD'!$P11,"")</f>
        <v/>
      </c>
    </row>
    <row r="5" spans="1:18">
      <c r="A5" s="107" t="s">
        <v>55</v>
      </c>
      <c r="B5" s="108">
        <f>'Expense MXN'!$P$1</f>
        <v>5909.15</v>
      </c>
      <c r="C5" s="109">
        <f>'Expense MXN'!$P$7</f>
        <v>336.923</v>
      </c>
      <c r="E5" s="118">
        <f>IF('Expense EURO'!$C12=TOTAL!$F$1,'Expense EURO'!$N12,"")</f>
        <v>1.3</v>
      </c>
      <c r="F5" s="119">
        <f>IF('Expense HNL'!$C12=TOTAL!$F$1,'Expense HNL'!$P12,"")</f>
        <v>23.4437</v>
      </c>
      <c r="G5" s="119" t="str">
        <f>IF('Expense MXN'!$C12=TOTAL!$F$1,'Expense MXN'!$P12,"")</f>
        <v/>
      </c>
      <c r="H5" s="120" t="str">
        <f>IF('Expense USD'!$C12=TOTAL!$F$1,'Expense USD'!$P12,"")</f>
        <v/>
      </c>
      <c r="J5" s="118" t="str">
        <f>IF('Expense EURO'!$C12=TOTAL!$K$1,'Expense EURO'!$N12,"")</f>
        <v/>
      </c>
      <c r="K5" s="119" t="str">
        <f>IF('Expense HNL'!$C12=TOTAL!$K$1,'Expense HNL'!$P12,"")</f>
        <v/>
      </c>
      <c r="L5" s="119">
        <f>IF('Expense MXN'!$C12=TOTAL!$K$1,'Expense MXN'!$P12,"")</f>
        <v>15.1989</v>
      </c>
      <c r="M5" s="120" t="str">
        <f>IF('Expense USD'!$C12=TOTAL!$K$1,'Expense USD'!$P12,"")</f>
        <v/>
      </c>
      <c r="O5" s="118" t="str">
        <f>IF('Expense EURO'!$C12=TOTAL!$P$1,'Expense EURO'!$N12,"")</f>
        <v/>
      </c>
      <c r="P5" s="119" t="str">
        <f>IF('Expense HNL'!$C12=TOTAL!$P$1,'Expense HNL'!$P12,"")</f>
        <v/>
      </c>
      <c r="Q5" s="119" t="str">
        <f>IF('Expense MXN'!$C12=TOTAL!$P$1,'Expense MXN'!$P12,"")</f>
        <v/>
      </c>
      <c r="R5" s="120">
        <f>IF('Expense USD'!$C12=TOTAL!$P$1,'Expense USD'!$P12,"")</f>
        <v>0</v>
      </c>
    </row>
    <row r="6" spans="1:18">
      <c r="A6" s="107"/>
      <c r="B6" s="108"/>
      <c r="C6" s="109"/>
      <c r="E6" s="118">
        <f>IF('Expense EURO'!$C13=TOTAL!$F$1,'Expense EURO'!$N13,"")</f>
        <v>1.95</v>
      </c>
      <c r="F6" s="119">
        <f>IF('Expense HNL'!$C13=TOTAL!$F$1,'Expense HNL'!$P13,"")</f>
        <v>8.6013500000000001</v>
      </c>
      <c r="G6" s="119" t="str">
        <f>IF('Expense MXN'!$C13=TOTAL!$F$1,'Expense MXN'!$P13,"")</f>
        <v/>
      </c>
      <c r="H6" s="120" t="str">
        <f>IF('Expense USD'!$C13=TOTAL!$F$1,'Expense USD'!$P13,"")</f>
        <v/>
      </c>
      <c r="J6" s="118" t="str">
        <f>IF('Expense EURO'!$C13=TOTAL!$K$1,'Expense EURO'!$N13,"")</f>
        <v/>
      </c>
      <c r="K6" s="119" t="str">
        <f>IF('Expense HNL'!$C13=TOTAL!$K$1,'Expense HNL'!$P13,"")</f>
        <v/>
      </c>
      <c r="L6" s="119">
        <f>IF('Expense MXN'!$C13=TOTAL!$K$1,'Expense MXN'!$P13,"")</f>
        <v>10.339700000000001</v>
      </c>
      <c r="M6" s="120" t="str">
        <f>IF('Expense USD'!$C13=TOTAL!$K$1,'Expense USD'!$P13,"")</f>
        <v/>
      </c>
      <c r="O6" s="118" t="str">
        <f>IF('Expense EURO'!$C13=TOTAL!$P$1,'Expense EURO'!$N13,"")</f>
        <v/>
      </c>
      <c r="P6" s="119" t="str">
        <f>IF('Expense HNL'!$C13=TOTAL!$P$1,'Expense HNL'!$P13,"")</f>
        <v/>
      </c>
      <c r="Q6" s="119" t="str">
        <f>IF('Expense MXN'!$C13=TOTAL!$P$1,'Expense MXN'!$P13,"")</f>
        <v/>
      </c>
      <c r="R6" s="120">
        <f>IF('Expense USD'!$C13=TOTAL!$P$1,'Expense USD'!$P13,"")</f>
        <v>0</v>
      </c>
    </row>
    <row r="7" spans="1:18">
      <c r="A7" s="110"/>
      <c r="B7" s="111"/>
      <c r="C7" s="112"/>
      <c r="E7" s="118" t="str">
        <f>IF('Expense EURO'!$C14=TOTAL!$F$1,'Expense EURO'!$N14,"")</f>
        <v/>
      </c>
      <c r="F7" s="119">
        <f>IF('Expense HNL'!$C14=TOTAL!$F$1,'Expense HNL'!$P14,"")</f>
        <v>28.853000000000002</v>
      </c>
      <c r="G7" s="119" t="str">
        <f>IF('Expense MXN'!$C14=TOTAL!$F$1,'Expense MXN'!$P14,"")</f>
        <v/>
      </c>
      <c r="H7" s="120" t="str">
        <f>IF('Expense USD'!$C14=TOTAL!$F$1,'Expense USD'!$P14,"")</f>
        <v/>
      </c>
      <c r="J7" s="118">
        <f>IF('Expense EURO'!$C14=TOTAL!$K$1,'Expense EURO'!$N14,"")</f>
        <v>62.8</v>
      </c>
      <c r="K7" s="119" t="str">
        <f>IF('Expense HNL'!$C14=TOTAL!$K$1,'Expense HNL'!$P14,"")</f>
        <v/>
      </c>
      <c r="L7" s="119">
        <f>IF('Expense MXN'!$C14=TOTAL!$K$1,'Expense MXN'!$P14,"")</f>
        <v>13.786300000000001</v>
      </c>
      <c r="M7" s="120" t="str">
        <f>IF('Expense USD'!$C14=TOTAL!$K$1,'Expense USD'!$P14,"")</f>
        <v/>
      </c>
      <c r="O7" s="118" t="str">
        <f>IF('Expense EURO'!$C14=TOTAL!$P$1,'Expense EURO'!$N14,"")</f>
        <v/>
      </c>
      <c r="P7" s="119" t="str">
        <f>IF('Expense HNL'!$C14=TOTAL!$P$1,'Expense HNL'!$P14,"")</f>
        <v/>
      </c>
      <c r="Q7" s="119" t="str">
        <f>IF('Expense MXN'!$C14=TOTAL!$P$1,'Expense MXN'!$P14,"")</f>
        <v/>
      </c>
      <c r="R7" s="120">
        <f>IF('Expense USD'!$C14=TOTAL!$P$1,'Expense USD'!$P14,"")</f>
        <v>0</v>
      </c>
    </row>
    <row r="8" spans="1:18">
      <c r="C8" s="127">
        <f>SUM(C2:C7)</f>
        <v>1172.6577500000001</v>
      </c>
      <c r="D8" s="100"/>
      <c r="E8" s="118" t="str">
        <f>IF('Expense EURO'!$C15=TOTAL!$F$1,'Expense EURO'!$N15,"")</f>
        <v/>
      </c>
      <c r="F8" s="119" t="str">
        <f>IF('Expense HNL'!$C15=TOTAL!$F$1,'Expense HNL'!$P15,"")</f>
        <v/>
      </c>
      <c r="G8" s="119" t="str">
        <f>IF('Expense MXN'!$C15=TOTAL!$F$1,'Expense MXN'!$P15,"")</f>
        <v/>
      </c>
      <c r="H8" s="120" t="str">
        <f>IF('Expense USD'!$C15=TOTAL!$F$1,'Expense USD'!$P15,"")</f>
        <v/>
      </c>
      <c r="J8" s="118">
        <f>IF('Expense EURO'!$C15=TOTAL!$K$1,'Expense EURO'!$N15,"")</f>
        <v>4.8</v>
      </c>
      <c r="K8" s="119" t="str">
        <f>IF('Expense HNL'!$C15=TOTAL!$K$1,'Expense HNL'!$P15,"")</f>
        <v/>
      </c>
      <c r="L8" s="119">
        <f>IF('Expense MXN'!$C15=TOTAL!$K$1,'Expense MXN'!$P15,"")</f>
        <v>18.0411</v>
      </c>
      <c r="M8" s="120" t="str">
        <f>IF('Expense USD'!$C15=TOTAL!$K$1,'Expense USD'!$P15,"")</f>
        <v/>
      </c>
      <c r="O8" s="118" t="str">
        <f>IF('Expense EURO'!$C15=TOTAL!$P$1,'Expense EURO'!$N15,"")</f>
        <v/>
      </c>
      <c r="P8" s="119">
        <f>IF('Expense HNL'!$C15=TOTAL!$P$1,'Expense HNL'!$P15,"")</f>
        <v>0</v>
      </c>
      <c r="Q8" s="119" t="str">
        <f>IF('Expense MXN'!$C15=TOTAL!$P$1,'Expense MXN'!$P15,"")</f>
        <v/>
      </c>
      <c r="R8" s="120">
        <f>IF('Expense USD'!$C15=TOTAL!$P$1,'Expense USD'!$P15,"")</f>
        <v>0</v>
      </c>
    </row>
    <row r="9" spans="1:18">
      <c r="E9" s="118" t="str">
        <f>IF('Expense EURO'!$C16=TOTAL!$F$1,'Expense EURO'!$N16,"")</f>
        <v/>
      </c>
      <c r="F9" s="119" t="str">
        <f>IF('Expense HNL'!$C16=TOTAL!$F$1,'Expense HNL'!$P16,"")</f>
        <v/>
      </c>
      <c r="G9" s="119" t="str">
        <f>IF('Expense MXN'!$C16=TOTAL!$F$1,'Expense MXN'!$P16,"")</f>
        <v/>
      </c>
      <c r="H9" s="120" t="str">
        <f>IF('Expense USD'!$C16=TOTAL!$F$1,'Expense USD'!$P16,"")</f>
        <v/>
      </c>
      <c r="J9" s="118">
        <f>IF('Expense EURO'!$C16=TOTAL!$K$1,'Expense EURO'!$N16,"")</f>
        <v>15.76</v>
      </c>
      <c r="K9" s="119" t="str">
        <f>IF('Expense HNL'!$C16=TOTAL!$K$1,'Expense HNL'!$P16,"")</f>
        <v/>
      </c>
      <c r="L9" s="119">
        <f>IF('Expense MXN'!$C16=TOTAL!$K$1,'Expense MXN'!$P16,"")</f>
        <v>4.8208500000000001</v>
      </c>
      <c r="M9" s="120" t="str">
        <f>IF('Expense USD'!$C16=TOTAL!$K$1,'Expense USD'!$P16,"")</f>
        <v/>
      </c>
      <c r="O9" s="118" t="str">
        <f>IF('Expense EURO'!$C16=TOTAL!$P$1,'Expense EURO'!$N16,"")</f>
        <v/>
      </c>
      <c r="P9" s="119">
        <f>IF('Expense HNL'!$C16=TOTAL!$P$1,'Expense HNL'!$P16,"")</f>
        <v>0</v>
      </c>
      <c r="Q9" s="119" t="str">
        <f>IF('Expense MXN'!$C16=TOTAL!$P$1,'Expense MXN'!$P16,"")</f>
        <v/>
      </c>
      <c r="R9" s="120">
        <f>IF('Expense USD'!$C16=TOTAL!$P$1,'Expense USD'!$P16,"")</f>
        <v>0</v>
      </c>
    </row>
    <row r="10" spans="1:18">
      <c r="E10" s="118" t="str">
        <f>IF('Expense EURO'!$C17=TOTAL!$F$1,'Expense EURO'!$N17,"")</f>
        <v/>
      </c>
      <c r="F10" s="119" t="str">
        <f>IF('Expense HNL'!$C17=TOTAL!$F$1,'Expense HNL'!$P17,"")</f>
        <v/>
      </c>
      <c r="G10" s="119" t="str">
        <f>IF('Expense MXN'!$C17=TOTAL!$F$1,'Expense MXN'!$P17,"")</f>
        <v/>
      </c>
      <c r="H10" s="120" t="e">
        <f>IF('Expense USD'!#REF!=TOTAL!$F$1,'Expense USD'!#REF!,"")</f>
        <v>#REF!</v>
      </c>
      <c r="J10" s="118">
        <f>IF('Expense EURO'!$C17=TOTAL!$K$1,'Expense EURO'!$N17,"")</f>
        <v>2.2999999999999998</v>
      </c>
      <c r="K10" s="119" t="str">
        <f>IF('Expense HNL'!$C17=TOTAL!$K$1,'Expense HNL'!$P17,"")</f>
        <v/>
      </c>
      <c r="L10" s="119">
        <f>IF('Expense MXN'!$C17=TOTAL!$K$1,'Expense MXN'!$P17,"")</f>
        <v>244.494</v>
      </c>
      <c r="M10" s="120" t="e">
        <f>IF('Expense USD'!#REF!=TOTAL!$K$1,'Expense USD'!#REF!,"")</f>
        <v>#REF!</v>
      </c>
      <c r="O10" s="118" t="str">
        <f>IF('Expense EURO'!$C17=TOTAL!$P$1,'Expense EURO'!$N17,"")</f>
        <v/>
      </c>
      <c r="P10" s="119">
        <f>IF('Expense HNL'!$C17=TOTAL!$P$1,'Expense HNL'!$P17,"")</f>
        <v>0</v>
      </c>
      <c r="Q10" s="119" t="str">
        <f>IF('Expense MXN'!$C17=TOTAL!$P$1,'Expense MXN'!$P17,"")</f>
        <v/>
      </c>
      <c r="R10" s="120" t="e">
        <f>IF('Expense USD'!#REF!=TOTAL!$P$1,'Expense USD'!#REF!,"")</f>
        <v>#REF!</v>
      </c>
    </row>
    <row r="11" spans="1:18">
      <c r="E11" s="118" t="str">
        <f>IF('Expense EURO'!$C18=TOTAL!$F$1,'Expense EURO'!$N18,"")</f>
        <v/>
      </c>
      <c r="F11" s="119" t="str">
        <f>IF('Expense HNL'!$C18=TOTAL!$F$1,'Expense HNL'!$P18,"")</f>
        <v/>
      </c>
      <c r="G11" s="119" t="str">
        <f>IF('Expense MXN'!$C18=TOTAL!$F$1,'Expense MXN'!$P18,"")</f>
        <v/>
      </c>
      <c r="H11" s="120" t="e">
        <f>IF('Expense USD'!#REF!=TOTAL!$F$1,'Expense USD'!#REF!,"")</f>
        <v>#REF!</v>
      </c>
      <c r="J11" s="118" t="str">
        <f>IF('Expense EURO'!$C18=TOTAL!$K$1,'Expense EURO'!$N18,"")</f>
        <v/>
      </c>
      <c r="K11" s="119" t="str">
        <f>IF('Expense HNL'!$C18=TOTAL!$K$1,'Expense HNL'!$P18,"")</f>
        <v/>
      </c>
      <c r="L11" s="119">
        <f>IF('Expense MXN'!$C18=TOTAL!$K$1,'Expense MXN'!$P18,"")</f>
        <v>5.9985799999999996</v>
      </c>
      <c r="M11" s="120" t="e">
        <f>IF('Expense USD'!#REF!=TOTAL!$K$1,'Expense USD'!#REF!,"")</f>
        <v>#REF!</v>
      </c>
      <c r="O11" s="118">
        <f>IF('Expense EURO'!$C18=TOTAL!$P$1,'Expense EURO'!$N18,"")</f>
        <v>0</v>
      </c>
      <c r="P11" s="119">
        <f>IF('Expense HNL'!$C18=TOTAL!$P$1,'Expense HNL'!$P18,"")</f>
        <v>0</v>
      </c>
      <c r="Q11" s="119" t="str">
        <f>IF('Expense MXN'!$C18=TOTAL!$P$1,'Expense MXN'!$P18,"")</f>
        <v/>
      </c>
      <c r="R11" s="120" t="e">
        <f>IF('Expense USD'!#REF!=TOTAL!$P$1,'Expense USD'!#REF!,"")</f>
        <v>#REF!</v>
      </c>
    </row>
    <row r="12" spans="1:18">
      <c r="E12" s="118" t="e">
        <f>IF('Expense EURO'!#REF!=TOTAL!$F$1,'Expense EURO'!#REF!,"")</f>
        <v>#REF!</v>
      </c>
      <c r="F12" s="119" t="e">
        <f>IF('Expense HNL'!#REF!=TOTAL!$F$1,'Expense HNL'!#REF!,"")</f>
        <v>#REF!</v>
      </c>
      <c r="G12" s="119" t="str">
        <f>IF('Expense MXN'!$C19=TOTAL!$F$1,'Expense MXN'!$P19,"")</f>
        <v/>
      </c>
      <c r="H12" s="120" t="e">
        <f>IF('Expense USD'!#REF!=TOTAL!$F$1,'Expense USD'!#REF!,"")</f>
        <v>#REF!</v>
      </c>
      <c r="J12" s="118" t="e">
        <f>IF('Expense EURO'!#REF!=TOTAL!$K$1,'Expense EURO'!#REF!,"")</f>
        <v>#REF!</v>
      </c>
      <c r="K12" s="119" t="e">
        <f>IF('Expense HNL'!#REF!=TOTAL!$K$1,'Expense HNL'!#REF!,"")</f>
        <v>#REF!</v>
      </c>
      <c r="L12" s="119">
        <f>IF('Expense MXN'!$C19=TOTAL!$K$1,'Expense MXN'!$P19,"")</f>
        <v>23.537299999999998</v>
      </c>
      <c r="M12" s="120" t="e">
        <f>IF('Expense USD'!#REF!=TOTAL!$K$1,'Expense USD'!#REF!,"")</f>
        <v>#REF!</v>
      </c>
      <c r="O12" s="118" t="e">
        <f>IF('Expense EURO'!#REF!=TOTAL!$P$1,'Expense EURO'!#REF!,"")</f>
        <v>#REF!</v>
      </c>
      <c r="P12" s="119" t="e">
        <f>IF('Expense HNL'!#REF!=TOTAL!$P$1,'Expense HNL'!#REF!,"")</f>
        <v>#REF!</v>
      </c>
      <c r="Q12" s="119" t="str">
        <f>IF('Expense MXN'!$C19=TOTAL!$P$1,'Expense MXN'!$P19,"")</f>
        <v/>
      </c>
      <c r="R12" s="120" t="e">
        <f>IF('Expense USD'!#REF!=TOTAL!$P$1,'Expense USD'!#REF!,"")</f>
        <v>#REF!</v>
      </c>
    </row>
    <row r="13" spans="1:18">
      <c r="E13" s="118" t="e">
        <f>IF('Expense EURO'!#REF!=TOTAL!$F$1,'Expense EURO'!#REF!,"")</f>
        <v>#REF!</v>
      </c>
      <c r="F13" s="119" t="e">
        <f>IF('Expense HNL'!#REF!=TOTAL!$F$1,'Expense HNL'!#REF!,"")</f>
        <v>#REF!</v>
      </c>
      <c r="G13" s="119" t="str">
        <f>IF('Expense MXN'!$C20=TOTAL!$F$1,'Expense MXN'!$P20,"")</f>
        <v/>
      </c>
      <c r="H13" s="120" t="e">
        <f>IF('Expense USD'!#REF!=TOTAL!$F$1,'Expense USD'!#REF!,"")</f>
        <v>#REF!</v>
      </c>
      <c r="J13" s="118" t="e">
        <f>IF('Expense EURO'!#REF!=TOTAL!$K$1,'Expense EURO'!#REF!,"")</f>
        <v>#REF!</v>
      </c>
      <c r="K13" s="119" t="e">
        <f>IF('Expense HNL'!#REF!=TOTAL!$K$1,'Expense HNL'!#REF!,"")</f>
        <v>#REF!</v>
      </c>
      <c r="L13" s="119" t="str">
        <f>IF('Expense MXN'!$C20=TOTAL!$K$1,'Expense MXN'!$P20,"")</f>
        <v/>
      </c>
      <c r="M13" s="120" t="e">
        <f>IF('Expense USD'!#REF!=TOTAL!$K$1,'Expense USD'!#REF!,"")</f>
        <v>#REF!</v>
      </c>
      <c r="O13" s="118" t="e">
        <f>IF('Expense EURO'!#REF!=TOTAL!$P$1,'Expense EURO'!#REF!,"")</f>
        <v>#REF!</v>
      </c>
      <c r="P13" s="119" t="e">
        <f>IF('Expense HNL'!#REF!=TOTAL!$P$1,'Expense HNL'!#REF!,"")</f>
        <v>#REF!</v>
      </c>
      <c r="Q13" s="119">
        <f>IF('Expense MXN'!$C20=TOTAL!$P$1,'Expense MXN'!$P20,"")</f>
        <v>0</v>
      </c>
      <c r="R13" s="120" t="e">
        <f>IF('Expense USD'!#REF!=TOTAL!$P$1,'Expense USD'!#REF!,"")</f>
        <v>#REF!</v>
      </c>
    </row>
    <row r="14" spans="1:18">
      <c r="E14" s="118" t="e">
        <f>IF('Expense EURO'!#REF!=TOTAL!$F$1,'Expense EURO'!#REF!,"")</f>
        <v>#REF!</v>
      </c>
      <c r="F14" s="119" t="e">
        <f>IF('Expense HNL'!#REF!=TOTAL!$F$1,'Expense HNL'!#REF!,"")</f>
        <v>#REF!</v>
      </c>
      <c r="G14" s="119" t="e">
        <f>IF('Expense MXN'!#REF!=TOTAL!$F$1,'Expense MXN'!#REF!,"")</f>
        <v>#REF!</v>
      </c>
      <c r="H14" s="120" t="e">
        <f>IF('Expense USD'!#REF!=TOTAL!$F$1,'Expense USD'!#REF!,"")</f>
        <v>#REF!</v>
      </c>
      <c r="J14" s="118" t="e">
        <f>IF('Expense EURO'!#REF!=TOTAL!$K$1,'Expense EURO'!#REF!,"")</f>
        <v>#REF!</v>
      </c>
      <c r="K14" s="119" t="e">
        <f>IF('Expense HNL'!#REF!=TOTAL!$K$1,'Expense HNL'!#REF!,"")</f>
        <v>#REF!</v>
      </c>
      <c r="L14" s="119" t="e">
        <f>IF('Expense MXN'!#REF!=TOTAL!$K$1,'Expense MXN'!#REF!,"")</f>
        <v>#REF!</v>
      </c>
      <c r="M14" s="120" t="e">
        <f>IF('Expense USD'!#REF!=TOTAL!$K$1,'Expense USD'!#REF!,"")</f>
        <v>#REF!</v>
      </c>
      <c r="O14" s="118" t="e">
        <f>IF('Expense EURO'!#REF!=TOTAL!$P$1,'Expense EURO'!#REF!,"")</f>
        <v>#REF!</v>
      </c>
      <c r="P14" s="119" t="e">
        <f>IF('Expense HNL'!#REF!=TOTAL!$P$1,'Expense HNL'!#REF!,"")</f>
        <v>#REF!</v>
      </c>
      <c r="Q14" s="119" t="e">
        <f>IF('Expense MXN'!#REF!=TOTAL!$P$1,'Expense MXN'!#REF!,"")</f>
        <v>#REF!</v>
      </c>
      <c r="R14" s="120" t="e">
        <f>IF('Expense USD'!#REF!=TOTAL!$P$1,'Expense USD'!#REF!,"")</f>
        <v>#REF!</v>
      </c>
    </row>
    <row r="15" spans="1:18">
      <c r="E15" s="118" t="e">
        <f>IF('Expense EURO'!#REF!=TOTAL!$F$1,'Expense EURO'!#REF!,"")</f>
        <v>#REF!</v>
      </c>
      <c r="F15" s="119" t="e">
        <f>IF('Expense HNL'!#REF!=TOTAL!$F$1,'Expense HNL'!#REF!,"")</f>
        <v>#REF!</v>
      </c>
      <c r="G15" s="119" t="e">
        <f>IF('Expense MXN'!#REF!=TOTAL!$F$1,'Expense MXN'!#REF!,"")</f>
        <v>#REF!</v>
      </c>
      <c r="H15" s="120" t="e">
        <f>IF('Expense USD'!#REF!=TOTAL!$F$1,'Expense USD'!#REF!,"")</f>
        <v>#REF!</v>
      </c>
      <c r="J15" s="118" t="e">
        <f>IF('Expense EURO'!#REF!=TOTAL!$K$1,'Expense EURO'!#REF!,"")</f>
        <v>#REF!</v>
      </c>
      <c r="K15" s="119" t="e">
        <f>IF('Expense HNL'!#REF!=TOTAL!$K$1,'Expense HNL'!#REF!,"")</f>
        <v>#REF!</v>
      </c>
      <c r="L15" s="119" t="e">
        <f>IF('Expense MXN'!#REF!=TOTAL!$K$1,'Expense MXN'!#REF!,"")</f>
        <v>#REF!</v>
      </c>
      <c r="M15" s="120" t="e">
        <f>IF('Expense USD'!#REF!=TOTAL!$K$1,'Expense USD'!#REF!,"")</f>
        <v>#REF!</v>
      </c>
      <c r="O15" s="118" t="e">
        <f>IF('Expense EURO'!#REF!=TOTAL!$P$1,'Expense EURO'!#REF!,"")</f>
        <v>#REF!</v>
      </c>
      <c r="P15" s="119" t="e">
        <f>IF('Expense HNL'!#REF!=TOTAL!$P$1,'Expense HNL'!#REF!,"")</f>
        <v>#REF!</v>
      </c>
      <c r="Q15" s="119" t="e">
        <f>IF('Expense MXN'!#REF!=TOTAL!$P$1,'Expense MXN'!#REF!,"")</f>
        <v>#REF!</v>
      </c>
      <c r="R15" s="120" t="e">
        <f>IF('Expense USD'!#REF!=TOTAL!$P$1,'Expense USD'!#REF!,"")</f>
        <v>#REF!</v>
      </c>
    </row>
    <row r="16" spans="1:18">
      <c r="E16" s="118" t="e">
        <f>IF('Expense EURO'!#REF!=TOTAL!$F$1,'Expense EURO'!#REF!,"")</f>
        <v>#REF!</v>
      </c>
      <c r="F16" s="119" t="e">
        <f>IF('Expense HNL'!#REF!=TOTAL!$F$1,'Expense HNL'!#REF!,"")</f>
        <v>#REF!</v>
      </c>
      <c r="G16" s="119" t="e">
        <f>IF('Expense MXN'!#REF!=TOTAL!$F$1,'Expense MXN'!#REF!,"")</f>
        <v>#REF!</v>
      </c>
      <c r="H16" s="120" t="e">
        <f>IF('Expense USD'!#REF!=TOTAL!$F$1,'Expense USD'!#REF!,"")</f>
        <v>#REF!</v>
      </c>
      <c r="J16" s="118" t="e">
        <f>IF('Expense EURO'!#REF!=TOTAL!$K$1,'Expense EURO'!#REF!,"")</f>
        <v>#REF!</v>
      </c>
      <c r="K16" s="119" t="e">
        <f>IF('Expense HNL'!#REF!=TOTAL!$K$1,'Expense HNL'!#REF!,"")</f>
        <v>#REF!</v>
      </c>
      <c r="L16" s="119" t="e">
        <f>IF('Expense MXN'!#REF!=TOTAL!$K$1,'Expense MXN'!#REF!,"")</f>
        <v>#REF!</v>
      </c>
      <c r="M16" s="120" t="e">
        <f>IF('Expense USD'!#REF!=TOTAL!$K$1,'Expense USD'!#REF!,"")</f>
        <v>#REF!</v>
      </c>
      <c r="O16" s="118" t="e">
        <f>IF('Expense EURO'!#REF!=TOTAL!$P$1,'Expense EURO'!#REF!,"")</f>
        <v>#REF!</v>
      </c>
      <c r="P16" s="119" t="e">
        <f>IF('Expense HNL'!#REF!=TOTAL!$P$1,'Expense HNL'!#REF!,"")</f>
        <v>#REF!</v>
      </c>
      <c r="Q16" s="119" t="e">
        <f>IF('Expense MXN'!#REF!=TOTAL!$P$1,'Expense MXN'!#REF!,"")</f>
        <v>#REF!</v>
      </c>
      <c r="R16" s="120" t="e">
        <f>IF('Expense USD'!#REF!=TOTAL!$P$1,'Expense USD'!#REF!,"")</f>
        <v>#REF!</v>
      </c>
    </row>
    <row r="17" spans="5:18">
      <c r="E17" s="118" t="e">
        <f>IF('Expense EURO'!#REF!=TOTAL!$F$1,'Expense EURO'!#REF!,"")</f>
        <v>#REF!</v>
      </c>
      <c r="F17" s="119" t="e">
        <f>IF('Expense HNL'!#REF!=TOTAL!$F$1,'Expense HNL'!#REF!,"")</f>
        <v>#REF!</v>
      </c>
      <c r="G17" s="119" t="e">
        <f>IF('Expense MXN'!#REF!=TOTAL!$F$1,'Expense MXN'!#REF!,"")</f>
        <v>#REF!</v>
      </c>
      <c r="H17" s="120" t="e">
        <f>IF('Expense USD'!#REF!=TOTAL!$F$1,'Expense USD'!#REF!,"")</f>
        <v>#REF!</v>
      </c>
      <c r="J17" s="118" t="e">
        <f>IF('Expense EURO'!#REF!=TOTAL!$K$1,'Expense EURO'!#REF!,"")</f>
        <v>#REF!</v>
      </c>
      <c r="K17" s="119" t="e">
        <f>IF('Expense HNL'!#REF!=TOTAL!$K$1,'Expense HNL'!#REF!,"")</f>
        <v>#REF!</v>
      </c>
      <c r="L17" s="119" t="e">
        <f>IF('Expense MXN'!#REF!=TOTAL!$K$1,'Expense MXN'!#REF!,"")</f>
        <v>#REF!</v>
      </c>
      <c r="M17" s="120" t="e">
        <f>IF('Expense USD'!#REF!=TOTAL!$K$1,'Expense USD'!#REF!,"")</f>
        <v>#REF!</v>
      </c>
      <c r="O17" s="118" t="e">
        <f>IF('Expense EURO'!#REF!=TOTAL!$P$1,'Expense EURO'!#REF!,"")</f>
        <v>#REF!</v>
      </c>
      <c r="P17" s="119" t="e">
        <f>IF('Expense HNL'!#REF!=TOTAL!$P$1,'Expense HNL'!#REF!,"")</f>
        <v>#REF!</v>
      </c>
      <c r="Q17" s="119" t="e">
        <f>IF('Expense MXN'!#REF!=TOTAL!$P$1,'Expense MXN'!#REF!,"")</f>
        <v>#REF!</v>
      </c>
      <c r="R17" s="120" t="e">
        <f>IF('Expense USD'!#REF!=TOTAL!$P$1,'Expense USD'!#REF!,"")</f>
        <v>#REF!</v>
      </c>
    </row>
    <row r="18" spans="5:18">
      <c r="E18" s="118" t="e">
        <f>IF('Expense EURO'!#REF!=TOTAL!$F$1,'Expense EURO'!#REF!,"")</f>
        <v>#REF!</v>
      </c>
      <c r="F18" s="119" t="e">
        <f>IF('Expense HNL'!#REF!=TOTAL!$F$1,'Expense HNL'!#REF!,"")</f>
        <v>#REF!</v>
      </c>
      <c r="G18" s="119" t="e">
        <f>IF('Expense MXN'!#REF!=TOTAL!$F$1,'Expense MXN'!#REF!,"")</f>
        <v>#REF!</v>
      </c>
      <c r="H18" s="120" t="e">
        <f>IF('Expense USD'!#REF!=TOTAL!$F$1,'Expense USD'!#REF!,"")</f>
        <v>#REF!</v>
      </c>
      <c r="J18" s="118" t="e">
        <f>IF('Expense EURO'!#REF!=TOTAL!$K$1,'Expense EURO'!#REF!,"")</f>
        <v>#REF!</v>
      </c>
      <c r="K18" s="119" t="e">
        <f>IF('Expense HNL'!#REF!=TOTAL!$K$1,'Expense HNL'!#REF!,"")</f>
        <v>#REF!</v>
      </c>
      <c r="L18" s="119" t="e">
        <f>IF('Expense MXN'!#REF!=TOTAL!$K$1,'Expense MXN'!#REF!,"")</f>
        <v>#REF!</v>
      </c>
      <c r="M18" s="120" t="e">
        <f>IF('Expense USD'!#REF!=TOTAL!$K$1,'Expense USD'!#REF!,"")</f>
        <v>#REF!</v>
      </c>
      <c r="O18" s="118" t="e">
        <f>IF('Expense EURO'!#REF!=TOTAL!$P$1,'Expense EURO'!#REF!,"")</f>
        <v>#REF!</v>
      </c>
      <c r="P18" s="119" t="e">
        <f>IF('Expense HNL'!#REF!=TOTAL!$P$1,'Expense HNL'!#REF!,"")</f>
        <v>#REF!</v>
      </c>
      <c r="Q18" s="119" t="e">
        <f>IF('Expense MXN'!#REF!=TOTAL!$P$1,'Expense MXN'!#REF!,"")</f>
        <v>#REF!</v>
      </c>
      <c r="R18" s="120" t="e">
        <f>IF('Expense USD'!#REF!=TOTAL!$P$1,'Expense USD'!#REF!,"")</f>
        <v>#REF!</v>
      </c>
    </row>
    <row r="19" spans="5:18">
      <c r="E19" s="118" t="e">
        <f>IF('Expense EURO'!#REF!=TOTAL!$F$1,'Expense EURO'!#REF!,"")</f>
        <v>#REF!</v>
      </c>
      <c r="F19" s="119" t="e">
        <f>IF('Expense HNL'!#REF!=TOTAL!$F$1,'Expense HNL'!#REF!,"")</f>
        <v>#REF!</v>
      </c>
      <c r="G19" s="119" t="e">
        <f>IF('Expense MXN'!#REF!=TOTAL!$F$1,'Expense MXN'!#REF!,"")</f>
        <v>#REF!</v>
      </c>
      <c r="H19" s="120" t="e">
        <f>IF('Expense USD'!#REF!=TOTAL!$F$1,'Expense USD'!#REF!,"")</f>
        <v>#REF!</v>
      </c>
      <c r="J19" s="118" t="e">
        <f>IF('Expense EURO'!#REF!=TOTAL!$K$1,'Expense EURO'!#REF!,"")</f>
        <v>#REF!</v>
      </c>
      <c r="K19" s="119" t="e">
        <f>IF('Expense HNL'!#REF!=TOTAL!$K$1,'Expense HNL'!#REF!,"")</f>
        <v>#REF!</v>
      </c>
      <c r="L19" s="119" t="e">
        <f>IF('Expense MXN'!#REF!=TOTAL!$K$1,'Expense MXN'!#REF!,"")</f>
        <v>#REF!</v>
      </c>
      <c r="M19" s="120" t="e">
        <f>IF('Expense USD'!#REF!=TOTAL!$K$1,'Expense USD'!#REF!,"")</f>
        <v>#REF!</v>
      </c>
      <c r="O19" s="118" t="e">
        <f>IF('Expense EURO'!#REF!=TOTAL!$P$1,'Expense EURO'!#REF!,"")</f>
        <v>#REF!</v>
      </c>
      <c r="P19" s="119" t="e">
        <f>IF('Expense HNL'!#REF!=TOTAL!$P$1,'Expense HNL'!#REF!,"")</f>
        <v>#REF!</v>
      </c>
      <c r="Q19" s="119" t="e">
        <f>IF('Expense MXN'!#REF!=TOTAL!$P$1,'Expense MXN'!#REF!,"")</f>
        <v>#REF!</v>
      </c>
      <c r="R19" s="120" t="e">
        <f>IF('Expense USD'!#REF!=TOTAL!$P$1,'Expense USD'!#REF!,"")</f>
        <v>#REF!</v>
      </c>
    </row>
    <row r="20" spans="5:18">
      <c r="E20" s="118" t="e">
        <f>IF('Expense EURO'!#REF!=TOTAL!$F$1,'Expense EURO'!#REF!,"")</f>
        <v>#REF!</v>
      </c>
      <c r="F20" s="119" t="e">
        <f>IF('Expense HNL'!#REF!=TOTAL!$F$1,'Expense HNL'!#REF!,"")</f>
        <v>#REF!</v>
      </c>
      <c r="G20" s="119" t="e">
        <f>IF('Expense MXN'!#REF!=TOTAL!$F$1,'Expense MXN'!#REF!,"")</f>
        <v>#REF!</v>
      </c>
      <c r="H20" s="120" t="e">
        <f>IF('Expense USD'!#REF!=TOTAL!$F$1,'Expense USD'!#REF!,"")</f>
        <v>#REF!</v>
      </c>
      <c r="J20" s="118" t="e">
        <f>IF('Expense EURO'!#REF!=TOTAL!$K$1,'Expense EURO'!#REF!,"")</f>
        <v>#REF!</v>
      </c>
      <c r="K20" s="119" t="e">
        <f>IF('Expense HNL'!#REF!=TOTAL!$K$1,'Expense HNL'!#REF!,"")</f>
        <v>#REF!</v>
      </c>
      <c r="L20" s="119" t="e">
        <f>IF('Expense MXN'!#REF!=TOTAL!$K$1,'Expense MXN'!#REF!,"")</f>
        <v>#REF!</v>
      </c>
      <c r="M20" s="120" t="e">
        <f>IF('Expense USD'!#REF!=TOTAL!$K$1,'Expense USD'!#REF!,"")</f>
        <v>#REF!</v>
      </c>
      <c r="O20" s="118" t="e">
        <f>IF('Expense EURO'!#REF!=TOTAL!$P$1,'Expense EURO'!#REF!,"")</f>
        <v>#REF!</v>
      </c>
      <c r="P20" s="119" t="e">
        <f>IF('Expense HNL'!#REF!=TOTAL!$P$1,'Expense HNL'!#REF!,"")</f>
        <v>#REF!</v>
      </c>
      <c r="Q20" s="119" t="e">
        <f>IF('Expense MXN'!#REF!=TOTAL!$P$1,'Expense MXN'!#REF!,"")</f>
        <v>#REF!</v>
      </c>
      <c r="R20" s="120" t="e">
        <f>IF('Expense USD'!#REF!=TOTAL!$P$1,'Expense USD'!#REF!,"")</f>
        <v>#REF!</v>
      </c>
    </row>
    <row r="21" spans="5:18">
      <c r="E21" s="118" t="e">
        <f>IF('Expense EURO'!#REF!=TOTAL!$F$1,'Expense EURO'!#REF!,"")</f>
        <v>#REF!</v>
      </c>
      <c r="F21" s="119" t="e">
        <f>IF('Expense HNL'!#REF!=TOTAL!$F$1,'Expense HNL'!#REF!,"")</f>
        <v>#REF!</v>
      </c>
      <c r="G21" s="119" t="e">
        <f>IF('Expense MXN'!#REF!=TOTAL!$F$1,'Expense MXN'!#REF!,"")</f>
        <v>#REF!</v>
      </c>
      <c r="H21" s="120" t="e">
        <f>IF('Expense USD'!#REF!=TOTAL!$F$1,'Expense USD'!#REF!,"")</f>
        <v>#REF!</v>
      </c>
      <c r="J21" s="118" t="e">
        <f>IF('Expense EURO'!#REF!=TOTAL!$K$1,'Expense EURO'!#REF!,"")</f>
        <v>#REF!</v>
      </c>
      <c r="K21" s="119" t="e">
        <f>IF('Expense HNL'!#REF!=TOTAL!$K$1,'Expense HNL'!#REF!,"")</f>
        <v>#REF!</v>
      </c>
      <c r="L21" s="119" t="e">
        <f>IF('Expense MXN'!#REF!=TOTAL!$K$1,'Expense MXN'!#REF!,"")</f>
        <v>#REF!</v>
      </c>
      <c r="M21" s="120" t="e">
        <f>IF('Expense USD'!#REF!=TOTAL!$K$1,'Expense USD'!#REF!,"")</f>
        <v>#REF!</v>
      </c>
      <c r="O21" s="118" t="e">
        <f>IF('Expense EURO'!#REF!=TOTAL!$P$1,'Expense EURO'!#REF!,"")</f>
        <v>#REF!</v>
      </c>
      <c r="P21" s="119" t="e">
        <f>IF('Expense HNL'!#REF!=TOTAL!$P$1,'Expense HNL'!#REF!,"")</f>
        <v>#REF!</v>
      </c>
      <c r="Q21" s="119" t="e">
        <f>IF('Expense MXN'!#REF!=TOTAL!$P$1,'Expense MXN'!#REF!,"")</f>
        <v>#REF!</v>
      </c>
      <c r="R21" s="120" t="e">
        <f>IF('Expense USD'!#REF!=TOTAL!$P$1,'Expense USD'!#REF!,"")</f>
        <v>#REF!</v>
      </c>
    </row>
    <row r="22" spans="5:18">
      <c r="E22" s="118" t="e">
        <f>IF('Expense EURO'!#REF!=TOTAL!$F$1,'Expense EURO'!#REF!,"")</f>
        <v>#REF!</v>
      </c>
      <c r="F22" s="119" t="e">
        <f>IF('Expense HNL'!#REF!=TOTAL!$F$1,'Expense HNL'!#REF!,"")</f>
        <v>#REF!</v>
      </c>
      <c r="G22" s="119" t="e">
        <f>IF('Expense MXN'!#REF!=TOTAL!$F$1,'Expense MXN'!#REF!,"")</f>
        <v>#REF!</v>
      </c>
      <c r="H22" s="120" t="e">
        <f>IF('Expense USD'!#REF!=TOTAL!$F$1,'Expense USD'!#REF!,"")</f>
        <v>#REF!</v>
      </c>
      <c r="J22" s="118" t="e">
        <f>IF('Expense EURO'!#REF!=TOTAL!$K$1,'Expense EURO'!#REF!,"")</f>
        <v>#REF!</v>
      </c>
      <c r="K22" s="119" t="e">
        <f>IF('Expense HNL'!#REF!=TOTAL!$K$1,'Expense HNL'!#REF!,"")</f>
        <v>#REF!</v>
      </c>
      <c r="L22" s="119" t="e">
        <f>IF('Expense MXN'!#REF!=TOTAL!$K$1,'Expense MXN'!#REF!,"")</f>
        <v>#REF!</v>
      </c>
      <c r="M22" s="120" t="e">
        <f>IF('Expense USD'!#REF!=TOTAL!$K$1,'Expense USD'!#REF!,"")</f>
        <v>#REF!</v>
      </c>
      <c r="O22" s="118" t="e">
        <f>IF('Expense EURO'!#REF!=TOTAL!$P$1,'Expense EURO'!#REF!,"")</f>
        <v>#REF!</v>
      </c>
      <c r="P22" s="119" t="e">
        <f>IF('Expense HNL'!#REF!=TOTAL!$P$1,'Expense HNL'!#REF!,"")</f>
        <v>#REF!</v>
      </c>
      <c r="Q22" s="119" t="e">
        <f>IF('Expense MXN'!#REF!=TOTAL!$P$1,'Expense MXN'!#REF!,"")</f>
        <v>#REF!</v>
      </c>
      <c r="R22" s="120" t="e">
        <f>IF('Expense USD'!#REF!=TOTAL!$P$1,'Expense USD'!#REF!,"")</f>
        <v>#REF!</v>
      </c>
    </row>
    <row r="23" spans="5:18">
      <c r="E23" s="118" t="e">
        <f>IF('Expense EURO'!#REF!=TOTAL!$F$1,'Expense EURO'!#REF!,"")</f>
        <v>#REF!</v>
      </c>
      <c r="F23" s="119" t="e">
        <f>IF('Expense HNL'!#REF!=TOTAL!$F$1,'Expense HNL'!#REF!,"")</f>
        <v>#REF!</v>
      </c>
      <c r="G23" s="119" t="e">
        <f>IF('Expense MXN'!#REF!=TOTAL!$F$1,'Expense MXN'!#REF!,"")</f>
        <v>#REF!</v>
      </c>
      <c r="H23" s="120" t="e">
        <f>IF('Expense USD'!#REF!=TOTAL!$F$1,'Expense USD'!#REF!,"")</f>
        <v>#REF!</v>
      </c>
      <c r="J23" s="118" t="e">
        <f>IF('Expense EURO'!#REF!=TOTAL!$K$1,'Expense EURO'!#REF!,"")</f>
        <v>#REF!</v>
      </c>
      <c r="K23" s="119" t="e">
        <f>IF('Expense HNL'!#REF!=TOTAL!$K$1,'Expense HNL'!#REF!,"")</f>
        <v>#REF!</v>
      </c>
      <c r="L23" s="119" t="e">
        <f>IF('Expense MXN'!#REF!=TOTAL!$K$1,'Expense MXN'!#REF!,"")</f>
        <v>#REF!</v>
      </c>
      <c r="M23" s="120" t="e">
        <f>IF('Expense USD'!#REF!=TOTAL!$K$1,'Expense USD'!#REF!,"")</f>
        <v>#REF!</v>
      </c>
      <c r="O23" s="118" t="e">
        <f>IF('Expense EURO'!#REF!=TOTAL!$P$1,'Expense EURO'!#REF!,"")</f>
        <v>#REF!</v>
      </c>
      <c r="P23" s="119" t="e">
        <f>IF('Expense HNL'!#REF!=TOTAL!$P$1,'Expense HNL'!#REF!,"")</f>
        <v>#REF!</v>
      </c>
      <c r="Q23" s="119" t="e">
        <f>IF('Expense MXN'!#REF!=TOTAL!$P$1,'Expense MXN'!#REF!,"")</f>
        <v>#REF!</v>
      </c>
      <c r="R23" s="120" t="e">
        <f>IF('Expense USD'!#REF!=TOTAL!$P$1,'Expense USD'!#REF!,"")</f>
        <v>#REF!</v>
      </c>
    </row>
    <row r="24" spans="5:18">
      <c r="E24" s="118" t="e">
        <f>IF('Expense EURO'!#REF!=TOTAL!$F$1,'Expense EURO'!#REF!,"")</f>
        <v>#REF!</v>
      </c>
      <c r="F24" s="119" t="e">
        <f>IF('Expense HNL'!#REF!=TOTAL!$F$1,'Expense HNL'!#REF!,"")</f>
        <v>#REF!</v>
      </c>
      <c r="G24" s="119" t="e">
        <f>IF('Expense MXN'!#REF!=TOTAL!$F$1,'Expense MXN'!#REF!,"")</f>
        <v>#REF!</v>
      </c>
      <c r="H24" s="120" t="e">
        <f>IF('Expense USD'!#REF!=TOTAL!$F$1,'Expense USD'!#REF!,"")</f>
        <v>#REF!</v>
      </c>
      <c r="J24" s="118" t="e">
        <f>IF('Expense EURO'!#REF!=TOTAL!$K$1,'Expense EURO'!#REF!,"")</f>
        <v>#REF!</v>
      </c>
      <c r="K24" s="119" t="e">
        <f>IF('Expense HNL'!#REF!=TOTAL!$K$1,'Expense HNL'!#REF!,"")</f>
        <v>#REF!</v>
      </c>
      <c r="L24" s="119" t="e">
        <f>IF('Expense MXN'!#REF!=TOTAL!$K$1,'Expense MXN'!#REF!,"")</f>
        <v>#REF!</v>
      </c>
      <c r="M24" s="120" t="e">
        <f>IF('Expense USD'!#REF!=TOTAL!$K$1,'Expense USD'!#REF!,"")</f>
        <v>#REF!</v>
      </c>
      <c r="O24" s="118" t="e">
        <f>IF('Expense EURO'!#REF!=TOTAL!$P$1,'Expense EURO'!#REF!,"")</f>
        <v>#REF!</v>
      </c>
      <c r="P24" s="119" t="e">
        <f>IF('Expense HNL'!#REF!=TOTAL!$P$1,'Expense HNL'!#REF!,"")</f>
        <v>#REF!</v>
      </c>
      <c r="Q24" s="119" t="e">
        <f>IF('Expense MXN'!#REF!=TOTAL!$P$1,'Expense MXN'!#REF!,"")</f>
        <v>#REF!</v>
      </c>
      <c r="R24" s="120" t="e">
        <f>IF('Expense USD'!#REF!=TOTAL!$P$1,'Expense USD'!#REF!,"")</f>
        <v>#REF!</v>
      </c>
    </row>
    <row r="25" spans="5:18">
      <c r="E25" s="118" t="e">
        <f>IF('Expense EURO'!#REF!=TOTAL!$F$1,'Expense EURO'!#REF!,"")</f>
        <v>#REF!</v>
      </c>
      <c r="F25" s="119" t="e">
        <f>IF('Expense HNL'!#REF!=TOTAL!$F$1,'Expense HNL'!#REF!,"")</f>
        <v>#REF!</v>
      </c>
      <c r="G25" s="119" t="e">
        <f>IF('Expense MXN'!#REF!=TOTAL!$F$1,'Expense MXN'!#REF!,"")</f>
        <v>#REF!</v>
      </c>
      <c r="H25" s="120" t="e">
        <f>IF('Expense USD'!#REF!=TOTAL!$F$1,'Expense USD'!#REF!,"")</f>
        <v>#REF!</v>
      </c>
      <c r="J25" s="118" t="e">
        <f>IF('Expense EURO'!#REF!=TOTAL!$K$1,'Expense EURO'!#REF!,"")</f>
        <v>#REF!</v>
      </c>
      <c r="K25" s="119" t="e">
        <f>IF('Expense HNL'!#REF!=TOTAL!$K$1,'Expense HNL'!#REF!,"")</f>
        <v>#REF!</v>
      </c>
      <c r="L25" s="119" t="e">
        <f>IF('Expense MXN'!#REF!=TOTAL!$K$1,'Expense MXN'!#REF!,"")</f>
        <v>#REF!</v>
      </c>
      <c r="M25" s="120" t="e">
        <f>IF('Expense USD'!#REF!=TOTAL!$K$1,'Expense USD'!#REF!,"")</f>
        <v>#REF!</v>
      </c>
      <c r="O25" s="118" t="e">
        <f>IF('Expense EURO'!#REF!=TOTAL!$P$1,'Expense EURO'!#REF!,"")</f>
        <v>#REF!</v>
      </c>
      <c r="P25" s="119" t="e">
        <f>IF('Expense HNL'!#REF!=TOTAL!$P$1,'Expense HNL'!#REF!,"")</f>
        <v>#REF!</v>
      </c>
      <c r="Q25" s="119" t="e">
        <f>IF('Expense MXN'!#REF!=TOTAL!$P$1,'Expense MXN'!#REF!,"")</f>
        <v>#REF!</v>
      </c>
      <c r="R25" s="120" t="e">
        <f>IF('Expense USD'!#REF!=TOTAL!$P$1,'Expense USD'!#REF!,"")</f>
        <v>#REF!</v>
      </c>
    </row>
    <row r="26" spans="5:18">
      <c r="E26" s="118" t="e">
        <f>IF('Expense EURO'!#REF!=TOTAL!$F$1,'Expense EURO'!#REF!,"")</f>
        <v>#REF!</v>
      </c>
      <c r="F26" s="119" t="e">
        <f>IF('Expense HNL'!#REF!=TOTAL!$F$1,'Expense HNL'!#REF!,"")</f>
        <v>#REF!</v>
      </c>
      <c r="G26" s="119" t="e">
        <f>IF('Expense MXN'!#REF!=TOTAL!$F$1,'Expense MXN'!#REF!,"")</f>
        <v>#REF!</v>
      </c>
      <c r="H26" s="120" t="e">
        <f>IF('Expense USD'!#REF!=TOTAL!$F$1,'Expense USD'!#REF!,"")</f>
        <v>#REF!</v>
      </c>
      <c r="J26" s="118" t="e">
        <f>IF('Expense EURO'!#REF!=TOTAL!$K$1,'Expense EURO'!#REF!,"")</f>
        <v>#REF!</v>
      </c>
      <c r="K26" s="119" t="e">
        <f>IF('Expense HNL'!#REF!=TOTAL!$K$1,'Expense HNL'!#REF!,"")</f>
        <v>#REF!</v>
      </c>
      <c r="L26" s="119" t="e">
        <f>IF('Expense MXN'!#REF!=TOTAL!$K$1,'Expense MXN'!#REF!,"")</f>
        <v>#REF!</v>
      </c>
      <c r="M26" s="120" t="e">
        <f>IF('Expense USD'!#REF!=TOTAL!$K$1,'Expense USD'!#REF!,"")</f>
        <v>#REF!</v>
      </c>
      <c r="O26" s="118" t="e">
        <f>IF('Expense EURO'!#REF!=TOTAL!$P$1,'Expense EURO'!#REF!,"")</f>
        <v>#REF!</v>
      </c>
      <c r="P26" s="119" t="e">
        <f>IF('Expense HNL'!#REF!=TOTAL!$P$1,'Expense HNL'!#REF!,"")</f>
        <v>#REF!</v>
      </c>
      <c r="Q26" s="119" t="e">
        <f>IF('Expense MXN'!#REF!=TOTAL!$P$1,'Expense MXN'!#REF!,"")</f>
        <v>#REF!</v>
      </c>
      <c r="R26" s="120" t="e">
        <f>IF('Expense USD'!#REF!=TOTAL!$P$1,'Expense USD'!#REF!,"")</f>
        <v>#REF!</v>
      </c>
    </row>
    <row r="27" spans="5:18">
      <c r="E27" s="118" t="e">
        <f>IF('Expense EURO'!#REF!=TOTAL!$F$1,'Expense EURO'!#REF!,"")</f>
        <v>#REF!</v>
      </c>
      <c r="F27" s="119" t="e">
        <f>IF('Expense HNL'!#REF!=TOTAL!$F$1,'Expense HNL'!#REF!,"")</f>
        <v>#REF!</v>
      </c>
      <c r="G27" s="119" t="e">
        <f>IF('Expense MXN'!#REF!=TOTAL!$F$1,'Expense MXN'!#REF!,"")</f>
        <v>#REF!</v>
      </c>
      <c r="H27" s="120" t="e">
        <f>IF('Expense USD'!#REF!=TOTAL!$F$1,'Expense USD'!#REF!,"")</f>
        <v>#REF!</v>
      </c>
      <c r="J27" s="118" t="e">
        <f>IF('Expense EURO'!#REF!=TOTAL!$K$1,'Expense EURO'!#REF!,"")</f>
        <v>#REF!</v>
      </c>
      <c r="K27" s="119" t="e">
        <f>IF('Expense HNL'!#REF!=TOTAL!$K$1,'Expense HNL'!#REF!,"")</f>
        <v>#REF!</v>
      </c>
      <c r="L27" s="119" t="e">
        <f>IF('Expense MXN'!#REF!=TOTAL!$K$1,'Expense MXN'!#REF!,"")</f>
        <v>#REF!</v>
      </c>
      <c r="M27" s="120" t="e">
        <f>IF('Expense USD'!#REF!=TOTAL!$K$1,'Expense USD'!#REF!,"")</f>
        <v>#REF!</v>
      </c>
      <c r="O27" s="118" t="e">
        <f>IF('Expense EURO'!#REF!=TOTAL!$P$1,'Expense EURO'!#REF!,"")</f>
        <v>#REF!</v>
      </c>
      <c r="P27" s="119" t="e">
        <f>IF('Expense HNL'!#REF!=TOTAL!$P$1,'Expense HNL'!#REF!,"")</f>
        <v>#REF!</v>
      </c>
      <c r="Q27" s="119" t="e">
        <f>IF('Expense MXN'!#REF!=TOTAL!$P$1,'Expense MXN'!#REF!,"")</f>
        <v>#REF!</v>
      </c>
      <c r="R27" s="120" t="e">
        <f>IF('Expense USD'!#REF!=TOTAL!$P$1,'Expense USD'!#REF!,"")</f>
        <v>#REF!</v>
      </c>
    </row>
    <row r="28" spans="5:18">
      <c r="E28" s="118" t="e">
        <f>IF('Expense EURO'!#REF!=TOTAL!$F$1,'Expense EURO'!#REF!,"")</f>
        <v>#REF!</v>
      </c>
      <c r="F28" s="119" t="e">
        <f>IF('Expense HNL'!#REF!=TOTAL!$F$1,'Expense HNL'!#REF!,"")</f>
        <v>#REF!</v>
      </c>
      <c r="G28" s="119" t="e">
        <f>IF('Expense MXN'!#REF!=TOTAL!$F$1,'Expense MXN'!#REF!,"")</f>
        <v>#REF!</v>
      </c>
      <c r="H28" s="120" t="e">
        <f>IF('Expense USD'!#REF!=TOTAL!$F$1,'Expense USD'!#REF!,"")</f>
        <v>#REF!</v>
      </c>
      <c r="J28" s="118" t="e">
        <f>IF('Expense EURO'!#REF!=TOTAL!$K$1,'Expense EURO'!#REF!,"")</f>
        <v>#REF!</v>
      </c>
      <c r="K28" s="119" t="e">
        <f>IF('Expense HNL'!#REF!=TOTAL!$K$1,'Expense HNL'!#REF!,"")</f>
        <v>#REF!</v>
      </c>
      <c r="L28" s="119" t="e">
        <f>IF('Expense MXN'!#REF!=TOTAL!$K$1,'Expense MXN'!#REF!,"")</f>
        <v>#REF!</v>
      </c>
      <c r="M28" s="120" t="e">
        <f>IF('Expense USD'!#REF!=TOTAL!$K$1,'Expense USD'!#REF!,"")</f>
        <v>#REF!</v>
      </c>
      <c r="O28" s="118" t="e">
        <f>IF('Expense EURO'!#REF!=TOTAL!$P$1,'Expense EURO'!#REF!,"")</f>
        <v>#REF!</v>
      </c>
      <c r="P28" s="119" t="e">
        <f>IF('Expense HNL'!#REF!=TOTAL!$P$1,'Expense HNL'!#REF!,"")</f>
        <v>#REF!</v>
      </c>
      <c r="Q28" s="119" t="e">
        <f>IF('Expense MXN'!#REF!=TOTAL!$P$1,'Expense MXN'!#REF!,"")</f>
        <v>#REF!</v>
      </c>
      <c r="R28" s="120" t="e">
        <f>IF('Expense USD'!#REF!=TOTAL!$P$1,'Expense USD'!#REF!,"")</f>
        <v>#REF!</v>
      </c>
    </row>
    <row r="29" spans="5:18">
      <c r="E29" s="118" t="e">
        <f>IF('Expense EURO'!#REF!=TOTAL!$F$1,'Expense EURO'!#REF!,"")</f>
        <v>#REF!</v>
      </c>
      <c r="F29" s="119" t="e">
        <f>IF('Expense HNL'!#REF!=TOTAL!$F$1,'Expense HNL'!#REF!,"")</f>
        <v>#REF!</v>
      </c>
      <c r="G29" s="119" t="e">
        <f>IF('Expense MXN'!#REF!=TOTAL!$F$1,'Expense MXN'!#REF!,"")</f>
        <v>#REF!</v>
      </c>
      <c r="H29" s="120" t="e">
        <f>IF('Expense USD'!#REF!=TOTAL!$F$1,'Expense USD'!#REF!,"")</f>
        <v>#REF!</v>
      </c>
      <c r="J29" s="118" t="e">
        <f>IF('Expense EURO'!#REF!=TOTAL!$K$1,'Expense EURO'!#REF!,"")</f>
        <v>#REF!</v>
      </c>
      <c r="K29" s="119" t="e">
        <f>IF('Expense HNL'!#REF!=TOTAL!$K$1,'Expense HNL'!#REF!,"")</f>
        <v>#REF!</v>
      </c>
      <c r="L29" s="119" t="e">
        <f>IF('Expense MXN'!#REF!=TOTAL!$K$1,'Expense MXN'!#REF!,"")</f>
        <v>#REF!</v>
      </c>
      <c r="M29" s="120" t="e">
        <f>IF('Expense USD'!#REF!=TOTAL!$K$1,'Expense USD'!#REF!,"")</f>
        <v>#REF!</v>
      </c>
      <c r="O29" s="118" t="e">
        <f>IF('Expense EURO'!#REF!=TOTAL!$P$1,'Expense EURO'!#REF!,"")</f>
        <v>#REF!</v>
      </c>
      <c r="P29" s="119" t="e">
        <f>IF('Expense HNL'!#REF!=TOTAL!$P$1,'Expense HNL'!#REF!,"")</f>
        <v>#REF!</v>
      </c>
      <c r="Q29" s="119" t="e">
        <f>IF('Expense MXN'!#REF!=TOTAL!$P$1,'Expense MXN'!#REF!,"")</f>
        <v>#REF!</v>
      </c>
      <c r="R29" s="120" t="e">
        <f>IF('Expense USD'!#REF!=TOTAL!$P$1,'Expense USD'!#REF!,"")</f>
        <v>#REF!</v>
      </c>
    </row>
    <row r="30" spans="5:18">
      <c r="E30" s="121" t="e">
        <f>IF('Expense EURO'!#REF!=TOTAL!$F$1,'Expense EURO'!#REF!,"")</f>
        <v>#REF!</v>
      </c>
      <c r="F30" s="122" t="e">
        <f>IF('Expense HNL'!#REF!=TOTAL!$F$1,'Expense HNL'!#REF!,"")</f>
        <v>#REF!</v>
      </c>
      <c r="G30" s="122" t="e">
        <f>IF('Expense MXN'!#REF!=TOTAL!$F$1,'Expense MXN'!#REF!,"")</f>
        <v>#REF!</v>
      </c>
      <c r="H30" s="123" t="e">
        <f>IF('Expense USD'!#REF!=TOTAL!$F$1,'Expense USD'!#REF!,"")</f>
        <v>#REF!</v>
      </c>
      <c r="J30" s="121" t="e">
        <f>IF('Expense EURO'!#REF!=TOTAL!$K$1,'Expense EURO'!#REF!,"")</f>
        <v>#REF!</v>
      </c>
      <c r="K30" s="122" t="e">
        <f>IF('Expense HNL'!#REF!=TOTAL!$K$1,'Expense HNL'!#REF!,"")</f>
        <v>#REF!</v>
      </c>
      <c r="L30" s="122" t="e">
        <f>IF('Expense MXN'!#REF!=TOTAL!$K$1,'Expense MXN'!#REF!,"")</f>
        <v>#REF!</v>
      </c>
      <c r="M30" s="123" t="e">
        <f>IF('Expense USD'!#REF!=TOTAL!$K$1,'Expense USD'!#REF!,"")</f>
        <v>#REF!</v>
      </c>
      <c r="O30" s="121" t="e">
        <f>IF('Expense EURO'!#REF!=TOTAL!$P$1,'Expense EURO'!#REF!,"")</f>
        <v>#REF!</v>
      </c>
      <c r="P30" s="122" t="e">
        <f>IF('Expense HNL'!#REF!=TOTAL!$P$1,'Expense HNL'!#REF!,"")</f>
        <v>#REF!</v>
      </c>
      <c r="Q30" s="122" t="e">
        <f>IF('Expense MXN'!#REF!=TOTAL!$P$1,'Expense MXN'!#REF!,"")</f>
        <v>#REF!</v>
      </c>
      <c r="R30" s="123" t="e">
        <f>IF('Expense USD'!#REF!=TOTAL!$P$1,'Expense USD'!#REF!,"")</f>
        <v>#REF!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Expense EURO</vt:lpstr>
      <vt:lpstr>Expense HNL</vt:lpstr>
      <vt:lpstr>Expense USD</vt:lpstr>
      <vt:lpstr>Expense MXN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lastPrinted>2014-07-28T13:26:45Z</cp:lastPrinted>
  <dcterms:created xsi:type="dcterms:W3CDTF">2013-11-13T16:07:28Z</dcterms:created>
  <dcterms:modified xsi:type="dcterms:W3CDTF">2014-07-28T15:25:01Z</dcterms:modified>
</cp:coreProperties>
</file>