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960" windowWidth="1980" windowHeight="15990" activeTab="1"/>
  </bookViews>
  <sheets>
    <sheet name="Expense Value USD " sheetId="1" r:id="rId1"/>
    <sheet name="Italy" sheetId="2" r:id="rId2"/>
    <sheet name="Calculation page" sheetId="3" r:id="rId3"/>
    <sheet name="Invoice (2)" sheetId="4" r:id="rId4"/>
  </sheets>
  <definedNames>
    <definedName name="InvoiceNoDetails">"InvoiceDetails[Invoice No]"</definedName>
    <definedName name="_xlnm.Print_Area" localSheetId="3">'Invoice (2)'!$A$1:$E$33</definedName>
    <definedName name="rngInvoice" localSheetId="3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<sst xmlns="http://schemas.openxmlformats.org/spreadsheetml/2006/main" count="150" uniqueCount="77">
  <si>
    <t>Name&amp;Surname</t>
  </si>
  <si>
    <t>Alex Velasco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</si>
  <si>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</si>
  <si>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</si>
  <si>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</si>
  <si>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</si>
  <si>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</si>
  <si>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</si>
  <si>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</si>
  <si>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</si>
  <si>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</si>
  <si>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</si>
  <si>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</si>
  <si>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</si>
  <si>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</si>
  <si>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</si>
  <si>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</si>
  <si>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</si>
  <si>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</si>
  <si>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</si>
  <si>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</si>
  <si>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</si>
  <si>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</si>
  <si>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</si>
  <si>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</si>
  <si>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</si>
  <si>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</si>
  <si>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</si>
  <si>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</si>
  <si>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</si>
  <si>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</si>
  <si>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</si>
  <si>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</si>
  <si>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</si>
  <si>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</si>
  <si>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</si>
  <si>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</si>
  <si>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</si>
  <si>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</si>
  <si>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</si>
  <si>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</si>
  <si>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</si>
  <si>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</si>
  <si>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</si>
  <si>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</si>
  <si>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</si>
  <si>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</si>
  <si>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</si>
  <si>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</si>
  <si>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</si>
  <si>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</si>
  <si>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</si>
  <si>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</si>
  <si>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</si>
  <si>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</si>
  <si>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</si>
  <si>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</si>
  <si>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</si>
  <si>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</si>
  <si>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</si>
  <si>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 xml:space="preserve">*Phone </t>
  </si>
  <si>
    <t>water</t>
  </si>
  <si>
    <t>Euros</t>
  </si>
  <si>
    <t>Idec</t>
  </si>
  <si>
    <t>taxi to airport</t>
  </si>
  <si>
    <t>us</t>
  </si>
  <si>
    <t>idec</t>
  </si>
  <si>
    <t>taxi home</t>
  </si>
  <si>
    <t>Italy</t>
  </si>
  <si>
    <t>office milan</t>
  </si>
  <si>
    <t>06_01</t>
  </si>
  <si>
    <t>06_02</t>
  </si>
  <si>
    <t>EURO Value</t>
  </si>
  <si>
    <t>extra hotel</t>
  </si>
  <si>
    <t>Office Rent $1,653.44-550</t>
  </si>
  <si>
    <t>Month June 2014 invoice</t>
  </si>
  <si>
    <t>Date: 30th June 2014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</si>
</sst>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color indexed="8"/>
      <name val="Lucida Grande"/>
      <family val="0"/>
    </font>
    <font>
      <sz val="16"/>
      <color indexed="8"/>
      <name val="Times New Roman Bold"/>
      <family val="0"/>
    </font>
    <font>
      <sz val="16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Lucida Grande"/>
      <family val="0"/>
    </font>
    <font>
      <sz val="16"/>
      <color rgb="FF000000"/>
      <name val="Arial Rounded MT Bold"/>
      <family val="2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4" fontId="2" fillId="34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vertical="center"/>
    </xf>
    <xf numFmtId="173" fontId="2" fillId="33" borderId="41" xfId="0" applyNumberFormat="1" applyFont="1" applyFill="1" applyBorder="1" applyAlignment="1">
      <alignment vertical="center"/>
    </xf>
    <xf numFmtId="4" fontId="2" fillId="33" borderId="42" xfId="0" applyNumberFormat="1" applyFont="1" applyFill="1" applyBorder="1" applyAlignment="1">
      <alignment vertical="center"/>
    </xf>
    <xf numFmtId="0" fontId="2" fillId="33" borderId="43" xfId="0" applyNumberFormat="1" applyFont="1" applyFill="1" applyBorder="1" applyAlignment="1">
      <alignment vertical="center"/>
    </xf>
    <xf numFmtId="1" fontId="2" fillId="33" borderId="44" xfId="0" applyNumberFormat="1" applyFont="1" applyFill="1" applyBorder="1" applyAlignment="1">
      <alignment horizontal="center" vertical="center"/>
    </xf>
    <xf numFmtId="178" fontId="2" fillId="33" borderId="45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45" xfId="0" applyNumberFormat="1" applyFont="1" applyFill="1" applyBorder="1" applyAlignment="1">
      <alignment horizontal="center" vertical="center"/>
    </xf>
    <xf numFmtId="174" fontId="2" fillId="33" borderId="45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45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vertical="center"/>
    </xf>
    <xf numFmtId="173" fontId="2" fillId="33" borderId="46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vertical="center"/>
    </xf>
    <xf numFmtId="173" fontId="2" fillId="33" borderId="48" xfId="0" applyNumberFormat="1" applyFont="1" applyFill="1" applyBorder="1" applyAlignment="1">
      <alignment vertical="center"/>
    </xf>
    <xf numFmtId="14" fontId="2" fillId="33" borderId="49" xfId="0" applyNumberFormat="1" applyFont="1" applyFill="1" applyBorder="1" applyAlignment="1">
      <alignment horizontal="center" vertical="center"/>
    </xf>
    <xf numFmtId="182" fontId="2" fillId="33" borderId="50" xfId="0" applyNumberFormat="1" applyFont="1" applyFill="1" applyBorder="1" applyAlignment="1">
      <alignment horizontal="right" vertical="center"/>
    </xf>
    <xf numFmtId="182" fontId="2" fillId="33" borderId="50" xfId="0" applyNumberFormat="1" applyFont="1" applyFill="1" applyBorder="1" applyAlignment="1">
      <alignment vertical="center"/>
    </xf>
    <xf numFmtId="182" fontId="2" fillId="33" borderId="50" xfId="0" applyNumberFormat="1" applyFont="1" applyFill="1" applyBorder="1" applyAlignment="1">
      <alignment horizontal="left" vertical="center"/>
    </xf>
    <xf numFmtId="182" fontId="2" fillId="33" borderId="41" xfId="0" applyNumberFormat="1" applyFont="1" applyFill="1" applyBorder="1" applyAlignment="1">
      <alignment vertical="center"/>
    </xf>
    <xf numFmtId="182" fontId="2" fillId="33" borderId="51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52" xfId="0" applyNumberFormat="1" applyFont="1" applyFill="1" applyBorder="1" applyAlignment="1">
      <alignment horizontal="right" vertical="center"/>
    </xf>
    <xf numFmtId="182" fontId="2" fillId="33" borderId="53" xfId="0" applyNumberFormat="1" applyFont="1" applyFill="1" applyBorder="1" applyAlignment="1">
      <alignment horizontal="right" vertical="center"/>
    </xf>
    <xf numFmtId="182" fontId="7" fillId="33" borderId="52" xfId="0" applyNumberFormat="1" applyFont="1" applyFill="1" applyBorder="1" applyAlignment="1">
      <alignment horizontal="left" vertical="center"/>
    </xf>
    <xf numFmtId="182" fontId="7" fillId="33" borderId="54" xfId="0" applyNumberFormat="1" applyFont="1" applyFill="1" applyBorder="1" applyAlignment="1">
      <alignment horizontal="left" vertical="center"/>
    </xf>
    <xf numFmtId="182" fontId="2" fillId="33" borderId="54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55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left" vertical="center"/>
    </xf>
    <xf numFmtId="0" fontId="2" fillId="33" borderId="57" xfId="0" applyNumberFormat="1" applyFont="1" applyFill="1" applyBorder="1" applyAlignment="1">
      <alignment horizontal="left" vertical="center"/>
    </xf>
    <xf numFmtId="4" fontId="2" fillId="35" borderId="58" xfId="0" applyNumberFormat="1" applyFont="1" applyFill="1" applyBorder="1" applyAlignment="1">
      <alignment vertical="center"/>
    </xf>
    <xf numFmtId="0" fontId="3" fillId="33" borderId="58" xfId="0" applyNumberFormat="1" applyFont="1" applyFill="1" applyBorder="1" applyAlignment="1">
      <alignment vertical="center"/>
    </xf>
    <xf numFmtId="0" fontId="30" fillId="0" borderId="0" xfId="55" applyFont="1">
      <alignment/>
      <protection/>
    </xf>
    <xf numFmtId="14" fontId="31" fillId="0" borderId="0" xfId="55" applyNumberFormat="1" applyFont="1" applyAlignment="1">
      <alignment horizontal="right" vertical="top" wrapText="1"/>
      <protection/>
    </xf>
    <xf numFmtId="14" fontId="30" fillId="0" borderId="0" xfId="55" applyNumberFormat="1" applyFont="1">
      <alignment/>
      <protection/>
    </xf>
    <xf numFmtId="0" fontId="30" fillId="0" borderId="0" xfId="55" applyFont="1" applyAlignment="1">
      <alignment horizontal="right" vertical="center"/>
      <protection/>
    </xf>
    <xf numFmtId="0" fontId="30" fillId="0" borderId="0" xfId="55" applyFont="1" applyAlignment="1">
      <alignment vertical="center"/>
      <protection/>
    </xf>
    <xf numFmtId="183" fontId="30" fillId="0" borderId="0" xfId="55" applyNumberFormat="1" applyFont="1" applyAlignment="1">
      <alignment vertical="center"/>
      <protection/>
    </xf>
    <xf numFmtId="0" fontId="31" fillId="39" borderId="59" xfId="55" applyFont="1" applyFill="1" applyBorder="1" applyAlignment="1">
      <alignment vertical="center"/>
      <protection/>
    </xf>
    <xf numFmtId="190" fontId="31" fillId="39" borderId="59" xfId="55" applyNumberFormat="1" applyFont="1" applyFill="1" applyBorder="1" applyAlignment="1">
      <alignment horizontal="right" vertical="center"/>
      <protection/>
    </xf>
    <xf numFmtId="183" fontId="31" fillId="39" borderId="60" xfId="55" applyNumberFormat="1" applyFont="1" applyFill="1" applyBorder="1" applyAlignment="1">
      <alignment horizontal="right" vertical="center"/>
      <protection/>
    </xf>
    <xf numFmtId="0" fontId="30" fillId="0" borderId="0" xfId="55" applyFont="1" applyAlignment="1">
      <alignment horizontal="left" vertical="center" indent="5"/>
      <protection/>
    </xf>
    <xf numFmtId="0" fontId="30" fillId="0" borderId="0" xfId="55" applyFont="1" applyAlignment="1">
      <alignment/>
      <protection/>
    </xf>
    <xf numFmtId="14" fontId="30" fillId="0" borderId="0" xfId="55" applyNumberFormat="1" applyFont="1" applyAlignment="1">
      <alignment vertical="center"/>
      <protection/>
    </xf>
    <xf numFmtId="183" fontId="3" fillId="33" borderId="58" xfId="0" applyNumberFormat="1" applyFont="1" applyFill="1" applyBorder="1" applyAlignment="1">
      <alignment horizontal="right" vertical="center" wrapText="1"/>
    </xf>
    <xf numFmtId="183" fontId="2" fillId="33" borderId="12" xfId="0" applyNumberFormat="1" applyFont="1" applyFill="1" applyBorder="1" applyAlignment="1">
      <alignment vertical="center"/>
    </xf>
    <xf numFmtId="183" fontId="52" fillId="40" borderId="61" xfId="0" applyNumberFormat="1" applyFont="1" applyFill="1" applyBorder="1" applyAlignment="1">
      <alignment vertical="center"/>
    </xf>
    <xf numFmtId="193" fontId="3" fillId="33" borderId="12" xfId="0" applyNumberFormat="1" applyFont="1" applyFill="1" applyBorder="1" applyAlignment="1">
      <alignment vertical="center"/>
    </xf>
    <xf numFmtId="2" fontId="2" fillId="33" borderId="62" xfId="0" applyNumberFormat="1" applyFont="1" applyFill="1" applyBorder="1" applyAlignment="1">
      <alignment vertical="center"/>
    </xf>
    <xf numFmtId="2" fontId="2" fillId="33" borderId="58" xfId="0" applyNumberFormat="1" applyFont="1" applyFill="1" applyBorder="1" applyAlignment="1">
      <alignment horizontal="center" vertical="center"/>
    </xf>
    <xf numFmtId="2" fontId="2" fillId="33" borderId="63" xfId="0" applyNumberFormat="1" applyFont="1" applyFill="1" applyBorder="1" applyAlignment="1">
      <alignment horizontal="right" vertical="center"/>
    </xf>
    <xf numFmtId="2" fontId="2" fillId="33" borderId="57" xfId="0" applyNumberFormat="1" applyFont="1" applyFill="1" applyBorder="1" applyAlignment="1">
      <alignment horizontal="right" vertical="center"/>
    </xf>
    <xf numFmtId="2" fontId="2" fillId="33" borderId="64" xfId="0" applyNumberFormat="1" applyFont="1" applyFill="1" applyBorder="1" applyAlignment="1">
      <alignment horizontal="right" vertical="center"/>
    </xf>
    <xf numFmtId="2" fontId="2" fillId="33" borderId="65" xfId="0" applyNumberFormat="1" applyFont="1" applyFill="1" applyBorder="1" applyAlignment="1">
      <alignment horizontal="right" vertical="center"/>
    </xf>
    <xf numFmtId="2" fontId="2" fillId="33" borderId="62" xfId="0" applyNumberFormat="1" applyFont="1" applyFill="1" applyBorder="1" applyAlignment="1">
      <alignment horizontal="right" vertical="center"/>
    </xf>
    <xf numFmtId="2" fontId="2" fillId="33" borderId="50" xfId="0" applyNumberFormat="1" applyFont="1" applyFill="1" applyBorder="1" applyAlignment="1">
      <alignment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2" fillId="33" borderId="51" xfId="0" applyNumberFormat="1" applyFont="1" applyFill="1" applyBorder="1" applyAlignment="1">
      <alignment horizontal="right" vertical="center"/>
    </xf>
    <xf numFmtId="2" fontId="2" fillId="33" borderId="38" xfId="0" applyNumberFormat="1" applyFont="1" applyFill="1" applyBorder="1" applyAlignment="1">
      <alignment horizontal="right" vertical="center"/>
    </xf>
    <xf numFmtId="2" fontId="2" fillId="33" borderId="52" xfId="0" applyNumberFormat="1" applyFont="1" applyFill="1" applyBorder="1" applyAlignment="1">
      <alignment horizontal="right" vertical="center"/>
    </xf>
    <xf numFmtId="2" fontId="2" fillId="33" borderId="53" xfId="0" applyNumberFormat="1" applyFont="1" applyFill="1" applyBorder="1" applyAlignment="1">
      <alignment horizontal="right" vertical="center"/>
    </xf>
    <xf numFmtId="2" fontId="2" fillId="33" borderId="50" xfId="0" applyNumberFormat="1" applyFont="1" applyFill="1" applyBorder="1" applyAlignment="1">
      <alignment horizontal="right" vertical="center"/>
    </xf>
    <xf numFmtId="2" fontId="7" fillId="33" borderId="38" xfId="0" applyNumberFormat="1" applyFont="1" applyFill="1" applyBorder="1" applyAlignment="1">
      <alignment horizontal="left" vertical="center"/>
    </xf>
    <xf numFmtId="2" fontId="7" fillId="33" borderId="52" xfId="0" applyNumberFormat="1" applyFont="1" applyFill="1" applyBorder="1" applyAlignment="1">
      <alignment horizontal="left" vertical="center"/>
    </xf>
    <xf numFmtId="2" fontId="7" fillId="33" borderId="54" xfId="0" applyNumberFormat="1" applyFont="1" applyFill="1" applyBorder="1" applyAlignment="1">
      <alignment horizontal="left" vertical="center"/>
    </xf>
    <xf numFmtId="183" fontId="3" fillId="33" borderId="12" xfId="0" applyNumberFormat="1" applyFont="1" applyFill="1" applyBorder="1" applyAlignment="1">
      <alignment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66" xfId="0" applyNumberFormat="1" applyFont="1" applyFill="1" applyBorder="1" applyAlignment="1">
      <alignment horizontal="center" vertical="center" wrapText="1"/>
    </xf>
    <xf numFmtId="49" fontId="3" fillId="35" borderId="67" xfId="0" applyNumberFormat="1" applyFont="1" applyFill="1" applyBorder="1" applyAlignment="1">
      <alignment horizontal="left" vertical="center"/>
    </xf>
    <xf numFmtId="173" fontId="3" fillId="34" borderId="68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67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69" xfId="0" applyNumberFormat="1" applyFont="1" applyFill="1" applyBorder="1" applyAlignment="1">
      <alignment horizontal="center" vertical="center"/>
    </xf>
    <xf numFmtId="0" fontId="2" fillId="41" borderId="70" xfId="0" applyNumberFormat="1" applyFont="1" applyFill="1" applyBorder="1" applyAlignment="1">
      <alignment horizontal="center" vertical="center"/>
    </xf>
    <xf numFmtId="0" fontId="2" fillId="41" borderId="71" xfId="0" applyNumberFormat="1" applyFont="1" applyFill="1" applyBorder="1" applyAlignment="1">
      <alignment horizontal="center" vertical="center"/>
    </xf>
    <xf numFmtId="38" fontId="2" fillId="37" borderId="69" xfId="0" applyNumberFormat="1" applyFont="1" applyFill="1" applyBorder="1" applyAlignment="1">
      <alignment horizontal="center" vertical="center"/>
    </xf>
    <xf numFmtId="38" fontId="2" fillId="37" borderId="70" xfId="0" applyNumberFormat="1" applyFont="1" applyFill="1" applyBorder="1" applyAlignment="1">
      <alignment horizontal="center" vertical="center"/>
    </xf>
    <xf numFmtId="38" fontId="2" fillId="37" borderId="72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73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74" xfId="0" applyNumberFormat="1" applyFont="1" applyFill="1" applyBorder="1" applyAlignment="1">
      <alignment horizontal="center" vertical="center" wrapText="1"/>
    </xf>
    <xf numFmtId="0" fontId="2" fillId="37" borderId="75" xfId="0" applyNumberFormat="1" applyFont="1" applyFill="1" applyBorder="1" applyAlignment="1">
      <alignment horizontal="center" vertical="center" wrapText="1"/>
    </xf>
    <xf numFmtId="0" fontId="2" fillId="37" borderId="76" xfId="0" applyNumberFormat="1" applyFont="1" applyFill="1" applyBorder="1" applyAlignment="1">
      <alignment horizontal="center" vertical="center" wrapText="1"/>
    </xf>
    <xf numFmtId="0" fontId="2" fillId="37" borderId="77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79" xfId="0" applyNumberFormat="1" applyFont="1" applyFill="1" applyBorder="1" applyAlignment="1">
      <alignment horizontal="center" vertical="center" wrapText="1"/>
    </xf>
    <xf numFmtId="0" fontId="2" fillId="37" borderId="80" xfId="0" applyNumberFormat="1" applyFont="1" applyFill="1" applyBorder="1" applyAlignment="1">
      <alignment horizontal="center" vertical="center" wrapText="1"/>
    </xf>
    <xf numFmtId="0" fontId="53" fillId="0" borderId="0" xfId="55" applyFont="1" applyAlignment="1">
      <alignment horizontal="left" vertical="center" indent="5"/>
      <protection/>
    </xf>
    <xf numFmtId="0" fontId="30" fillId="0" borderId="0" xfId="55" applyFont="1" applyAlignment="1">
      <alignment horizontal="left" indent="5"/>
      <protection/>
    </xf>
    <xf numFmtId="0" fontId="30" fillId="0" borderId="0" xfId="55" applyFont="1" applyAlignment="1">
      <alignment/>
      <protection/>
    </xf>
    <xf numFmtId="0" fontId="30" fillId="0" borderId="0" xfId="55" applyFont="1" applyAlignment="1">
      <alignment horizontal="center"/>
      <protection/>
    </xf>
    <xf numFmtId="0" fontId="54" fillId="0" borderId="0" xfId="55" applyFont="1" applyAlignment="1">
      <alignment horizontal="left" vertical="center" indent="5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38100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2276475</xdr:colOff>
      <xdr:row>3</xdr:row>
      <xdr:rowOff>314325</xdr:rowOff>
    </xdr:from>
    <xdr:to>
      <xdr:col>5</xdr:col>
      <xdr:colOff>1209675</xdr:colOff>
      <xdr:row>5</xdr:row>
      <xdr:rowOff>142875</xdr:rowOff>
    </xdr:to>
    <xdr:sp>
      <xdr:nvSpPr>
        <xdr:cNvPr id="1" name="Comment 2" hidden="1"/>
        <xdr:cNvSpPr>
          <a:spLocks/>
        </xdr:cNvSpPr>
      </xdr:nvSpPr>
      <xdr:spPr>
        <a:xfrm>
          <a:off x="6753225" y="2324100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6</xdr:col>
      <xdr:colOff>1724025</xdr:colOff>
      <xdr:row>0</xdr:row>
      <xdr:rowOff>38100</xdr:rowOff>
    </xdr:from>
    <xdr:to>
      <xdr:col>8</xdr:col>
      <xdr:colOff>542925</xdr:colOff>
      <xdr:row>0</xdr:row>
      <xdr:rowOff>542925</xdr:rowOff>
    </xdr:to>
    <xdr:sp>
      <xdr:nvSpPr>
        <xdr:cNvPr id="2" name="Comment 3" hidden="1"/>
        <xdr:cNvSpPr>
          <a:spLocks/>
        </xdr:cNvSpPr>
      </xdr:nvSpPr>
      <xdr:spPr>
        <a:xfrm>
          <a:off x="13963650" y="38100"/>
          <a:ext cx="2828925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60" zoomScaleNormal="60" zoomScalePageLayoutView="0" workbookViewId="0" topLeftCell="D1">
      <selection activeCell="R11" sqref="R1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4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39" t="s">
        <v>0</v>
      </c>
      <c r="C1" s="139"/>
      <c r="D1" s="139" t="s">
        <v>1</v>
      </c>
      <c r="E1" s="139"/>
      <c r="F1" s="3">
        <v>41791</v>
      </c>
      <c r="G1" s="4" t="s">
        <v>70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320</v>
      </c>
      <c r="Q1" s="10" t="s">
        <v>4</v>
      </c>
      <c r="R1" s="118">
        <f>SUM(R11:R18)</f>
        <v>235.72</v>
      </c>
    </row>
    <row r="2" spans="1:18" ht="57.75" customHeight="1">
      <c r="A2" s="2"/>
      <c r="B2" s="139" t="s">
        <v>5</v>
      </c>
      <c r="C2" s="139"/>
      <c r="D2" s="139" t="s">
        <v>6</v>
      </c>
      <c r="E2" s="139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118"/>
    </row>
    <row r="3" spans="1:18" ht="35.25" customHeight="1">
      <c r="A3" s="2"/>
      <c r="B3" s="139" t="s">
        <v>9</v>
      </c>
      <c r="C3" s="139"/>
      <c r="D3" s="139" t="s">
        <v>8</v>
      </c>
      <c r="E3" s="139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118"/>
    </row>
    <row r="4" spans="1:18" ht="35.25" customHeight="1">
      <c r="A4" s="20"/>
      <c r="B4" s="21"/>
      <c r="C4" s="21"/>
      <c r="D4" s="22"/>
      <c r="E4" s="23"/>
      <c r="F4" s="24" t="s">
        <v>38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18"/>
    </row>
    <row r="5" spans="1:18" ht="43.5" customHeight="1">
      <c r="A5" s="2"/>
      <c r="B5" s="28" t="s">
        <v>11</v>
      </c>
      <c r="C5" s="29"/>
      <c r="D5" s="30">
        <v>2</v>
      </c>
      <c r="E5" s="13"/>
      <c r="F5" s="24" t="s">
        <v>12</v>
      </c>
      <c r="G5" s="25">
        <v>1.11</v>
      </c>
      <c r="H5" s="31"/>
      <c r="I5" s="5"/>
      <c r="J5" s="5"/>
      <c r="K5" s="5"/>
      <c r="L5" s="5"/>
      <c r="M5" s="13"/>
      <c r="N5" s="142" t="s">
        <v>13</v>
      </c>
      <c r="O5" s="143"/>
      <c r="P5" s="32">
        <f>P1-P2-P3</f>
        <v>320</v>
      </c>
      <c r="Q5" s="10"/>
      <c r="R5" s="118">
        <f>SUM(R11:R18)</f>
        <v>235.72</v>
      </c>
    </row>
    <row r="6" spans="1:18" ht="43.5" customHeight="1">
      <c r="A6" s="33"/>
      <c r="B6" s="34" t="s">
        <v>14</v>
      </c>
      <c r="C6" s="34"/>
      <c r="D6" s="35"/>
      <c r="E6" s="36"/>
      <c r="F6" s="37" t="s">
        <v>15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44" t="s">
        <v>16</v>
      </c>
      <c r="B7" s="145"/>
      <c r="C7" s="146"/>
      <c r="D7" s="147" t="s">
        <v>17</v>
      </c>
      <c r="E7" s="148"/>
      <c r="F7" s="149"/>
      <c r="G7" s="44">
        <f aca="true" t="shared" si="0" ref="G7:O7">SUM(G11:G18)</f>
        <v>0</v>
      </c>
      <c r="H7" s="45">
        <f t="shared" si="0"/>
        <v>0</v>
      </c>
      <c r="I7" s="46">
        <f t="shared" si="0"/>
        <v>0</v>
      </c>
      <c r="J7" s="46">
        <f t="shared" si="0"/>
        <v>320</v>
      </c>
      <c r="K7" s="46">
        <f t="shared" si="0"/>
        <v>0</v>
      </c>
      <c r="L7" s="46">
        <f t="shared" si="0"/>
        <v>0</v>
      </c>
      <c r="M7" s="47">
        <f t="shared" si="0"/>
        <v>0</v>
      </c>
      <c r="N7" s="48">
        <f t="shared" si="0"/>
        <v>320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50"/>
      <c r="B8" s="151" t="s">
        <v>18</v>
      </c>
      <c r="C8" s="151" t="s">
        <v>19</v>
      </c>
      <c r="D8" s="152" t="s">
        <v>20</v>
      </c>
      <c r="E8" s="151" t="s">
        <v>21</v>
      </c>
      <c r="F8" s="153" t="s">
        <v>22</v>
      </c>
      <c r="G8" s="137" t="s">
        <v>23</v>
      </c>
      <c r="H8" s="163" t="s">
        <v>24</v>
      </c>
      <c r="I8" s="164" t="s">
        <v>25</v>
      </c>
      <c r="J8" s="164" t="s">
        <v>26</v>
      </c>
      <c r="K8" s="164" t="s">
        <v>27</v>
      </c>
      <c r="L8" s="165" t="s">
        <v>28</v>
      </c>
      <c r="M8" s="166"/>
      <c r="N8" s="140" t="s">
        <v>3</v>
      </c>
      <c r="O8" s="154" t="s">
        <v>29</v>
      </c>
      <c r="P8" s="155" t="s">
        <v>30</v>
      </c>
      <c r="Q8" s="51"/>
      <c r="R8" s="156" t="s">
        <v>72</v>
      </c>
    </row>
    <row r="9" spans="1:18" ht="36" customHeight="1">
      <c r="A9" s="150"/>
      <c r="B9" s="151"/>
      <c r="C9" s="151"/>
      <c r="D9" s="152"/>
      <c r="E9" s="151"/>
      <c r="F9" s="153"/>
      <c r="G9" s="138"/>
      <c r="H9" s="163"/>
      <c r="I9" s="164"/>
      <c r="J9" s="164"/>
      <c r="K9" s="164"/>
      <c r="L9" s="159" t="s">
        <v>32</v>
      </c>
      <c r="M9" s="161" t="s">
        <v>33</v>
      </c>
      <c r="N9" s="141"/>
      <c r="O9" s="154"/>
      <c r="P9" s="155"/>
      <c r="Q9" s="51"/>
      <c r="R9" s="157"/>
    </row>
    <row r="10" spans="1:18" ht="37.5" customHeight="1" thickBot="1" thickTop="1">
      <c r="A10" s="150"/>
      <c r="B10" s="151"/>
      <c r="C10" s="151"/>
      <c r="D10" s="152"/>
      <c r="E10" s="151"/>
      <c r="F10" s="153"/>
      <c r="G10" s="52" t="s">
        <v>34</v>
      </c>
      <c r="H10" s="163"/>
      <c r="I10" s="164"/>
      <c r="J10" s="164"/>
      <c r="K10" s="164"/>
      <c r="L10" s="160"/>
      <c r="M10" s="162"/>
      <c r="N10" s="141"/>
      <c r="O10" s="154"/>
      <c r="P10" s="155"/>
      <c r="Q10" s="51"/>
      <c r="R10" s="158"/>
    </row>
    <row r="11" spans="1:18" ht="30" customHeight="1" thickTop="1">
      <c r="A11" s="53">
        <v>1</v>
      </c>
      <c r="B11" s="84">
        <v>41804</v>
      </c>
      <c r="C11" s="54" t="s">
        <v>63</v>
      </c>
      <c r="D11" s="55" t="s">
        <v>64</v>
      </c>
      <c r="E11" s="55" t="s">
        <v>65</v>
      </c>
      <c r="F11" s="87">
        <v>160</v>
      </c>
      <c r="G11" s="56"/>
      <c r="H11" s="89"/>
      <c r="I11" s="90"/>
      <c r="J11" s="90">
        <v>160</v>
      </c>
      <c r="K11" s="93"/>
      <c r="L11" s="92"/>
      <c r="M11" s="85"/>
      <c r="N11" s="57">
        <f aca="true" t="shared" si="1" ref="N11:N18">SUM(H11:M11)</f>
        <v>160</v>
      </c>
      <c r="O11" s="58"/>
      <c r="P11" s="59">
        <f aca="true" t="shared" si="2" ref="P11:P18">IF(F11="Milano","X","")</f>
      </c>
      <c r="Q11" s="51"/>
      <c r="R11" s="59">
        <v>118.08</v>
      </c>
    </row>
    <row r="12" spans="1:18" ht="30" customHeight="1">
      <c r="A12" s="53">
        <v>2</v>
      </c>
      <c r="B12" s="84">
        <v>41812</v>
      </c>
      <c r="C12" s="54" t="s">
        <v>66</v>
      </c>
      <c r="D12" s="55" t="s">
        <v>67</v>
      </c>
      <c r="E12" s="55" t="s">
        <v>65</v>
      </c>
      <c r="F12" s="87">
        <v>160</v>
      </c>
      <c r="G12" s="56"/>
      <c r="H12" s="89"/>
      <c r="I12" s="90"/>
      <c r="J12" s="91">
        <v>160</v>
      </c>
      <c r="K12" s="94"/>
      <c r="L12" s="92"/>
      <c r="M12" s="85"/>
      <c r="N12" s="57">
        <f t="shared" si="1"/>
        <v>160</v>
      </c>
      <c r="O12" s="58"/>
      <c r="P12" s="59">
        <f t="shared" si="2"/>
      </c>
      <c r="Q12" s="51"/>
      <c r="R12" s="59">
        <v>117.64</v>
      </c>
    </row>
    <row r="13" spans="1:18" ht="30" customHeight="1">
      <c r="A13" s="53">
        <v>3</v>
      </c>
      <c r="B13" s="84"/>
      <c r="C13" s="54"/>
      <c r="D13" s="55"/>
      <c r="E13" s="55"/>
      <c r="F13" s="87"/>
      <c r="G13" s="56"/>
      <c r="H13" s="89"/>
      <c r="I13" s="90"/>
      <c r="J13" s="90"/>
      <c r="K13" s="91"/>
      <c r="L13" s="92"/>
      <c r="M13" s="85"/>
      <c r="N13" s="57">
        <f t="shared" si="1"/>
        <v>0</v>
      </c>
      <c r="O13" s="58"/>
      <c r="P13" s="59">
        <f t="shared" si="2"/>
      </c>
      <c r="Q13" s="51"/>
      <c r="R13" s="59"/>
    </row>
    <row r="14" spans="1:18" ht="30" customHeight="1">
      <c r="A14" s="53">
        <v>4</v>
      </c>
      <c r="B14" s="84"/>
      <c r="C14" s="54"/>
      <c r="D14" s="55"/>
      <c r="E14" s="55"/>
      <c r="F14" s="86"/>
      <c r="G14" s="56"/>
      <c r="H14" s="89"/>
      <c r="I14" s="90"/>
      <c r="J14" s="91"/>
      <c r="K14" s="95"/>
      <c r="L14" s="92"/>
      <c r="M14" s="85"/>
      <c r="N14" s="57">
        <f t="shared" si="1"/>
        <v>0</v>
      </c>
      <c r="O14" s="58"/>
      <c r="P14" s="59">
        <f t="shared" si="2"/>
      </c>
      <c r="Q14" s="51"/>
      <c r="R14" s="59"/>
    </row>
    <row r="15" spans="1:18" ht="30" customHeight="1">
      <c r="A15" s="53">
        <v>5</v>
      </c>
      <c r="B15" s="84"/>
      <c r="C15" s="54"/>
      <c r="D15" s="55"/>
      <c r="E15" s="55"/>
      <c r="F15" s="86"/>
      <c r="G15" s="56"/>
      <c r="H15" s="89"/>
      <c r="I15" s="90"/>
      <c r="J15" s="91"/>
      <c r="K15" s="95"/>
      <c r="L15" s="92"/>
      <c r="M15" s="85"/>
      <c r="N15" s="57">
        <f t="shared" si="1"/>
        <v>0</v>
      </c>
      <c r="O15" s="58"/>
      <c r="P15" s="59">
        <f t="shared" si="2"/>
      </c>
      <c r="Q15" s="51"/>
      <c r="R15" s="59"/>
    </row>
    <row r="16" spans="1:18" ht="30" customHeight="1">
      <c r="A16" s="53">
        <v>6</v>
      </c>
      <c r="B16" s="84"/>
      <c r="C16" s="54"/>
      <c r="D16" s="55"/>
      <c r="E16" s="55"/>
      <c r="F16" s="86"/>
      <c r="G16" s="56"/>
      <c r="H16" s="89"/>
      <c r="I16" s="90"/>
      <c r="J16" s="91"/>
      <c r="K16" s="95"/>
      <c r="L16" s="92"/>
      <c r="M16" s="85"/>
      <c r="N16" s="57">
        <f t="shared" si="1"/>
        <v>0</v>
      </c>
      <c r="O16" s="58"/>
      <c r="P16" s="59">
        <f t="shared" si="2"/>
      </c>
      <c r="Q16" s="51"/>
      <c r="R16" s="59"/>
    </row>
    <row r="17" spans="1:18" ht="30" customHeight="1">
      <c r="A17" s="53">
        <v>7</v>
      </c>
      <c r="B17" s="84"/>
      <c r="C17" s="54"/>
      <c r="D17" s="55"/>
      <c r="E17" s="55"/>
      <c r="F17" s="86"/>
      <c r="G17" s="56"/>
      <c r="H17" s="89"/>
      <c r="I17" s="90"/>
      <c r="J17" s="91"/>
      <c r="K17" s="95"/>
      <c r="L17" s="92"/>
      <c r="M17" s="85"/>
      <c r="N17" s="57">
        <f t="shared" si="1"/>
        <v>0</v>
      </c>
      <c r="O17" s="58"/>
      <c r="P17" s="59">
        <f t="shared" si="2"/>
      </c>
      <c r="Q17" s="51"/>
      <c r="R17" s="59"/>
    </row>
    <row r="18" spans="1:18" ht="30" customHeight="1">
      <c r="A18" s="53">
        <v>8</v>
      </c>
      <c r="B18" s="84"/>
      <c r="C18" s="54"/>
      <c r="D18" s="55"/>
      <c r="E18" s="55"/>
      <c r="F18" s="86"/>
      <c r="G18" s="56"/>
      <c r="H18" s="89"/>
      <c r="I18" s="90"/>
      <c r="J18" s="91"/>
      <c r="K18" s="95"/>
      <c r="L18" s="92"/>
      <c r="M18" s="85"/>
      <c r="N18" s="57">
        <f t="shared" si="1"/>
        <v>0</v>
      </c>
      <c r="O18" s="58"/>
      <c r="P18" s="59">
        <f t="shared" si="2"/>
      </c>
      <c r="Q18" s="51"/>
      <c r="R18" s="59"/>
    </row>
    <row r="19" ht="30" customHeight="1"/>
    <row r="20" spans="1:18" ht="18.75" customHeight="1">
      <c r="A20" s="60"/>
      <c r="B20" s="61"/>
      <c r="C20" s="61"/>
      <c r="D20" s="61"/>
      <c r="E20" s="61"/>
      <c r="F20" s="88"/>
      <c r="G20" s="61"/>
      <c r="H20" s="61"/>
      <c r="I20" s="61"/>
      <c r="J20" s="61"/>
      <c r="K20" s="61"/>
      <c r="L20" s="61"/>
      <c r="M20" s="61"/>
      <c r="N20" s="62"/>
      <c r="O20" s="61"/>
      <c r="P20" s="61"/>
      <c r="Q20" s="63"/>
      <c r="R20" s="64"/>
    </row>
    <row r="21" spans="1:18" ht="18.75" customHeight="1">
      <c r="A21" s="65"/>
      <c r="B21" s="66"/>
      <c r="C21" s="67"/>
      <c r="D21" s="68"/>
      <c r="E21" s="69"/>
      <c r="F21" s="70"/>
      <c r="G21" s="71"/>
      <c r="H21" s="72"/>
      <c r="I21" s="72"/>
      <c r="J21" s="73"/>
      <c r="K21" s="73"/>
      <c r="L21" s="72"/>
      <c r="M21" s="72"/>
      <c r="N21" s="74"/>
      <c r="O21" s="75"/>
      <c r="P21" s="76"/>
      <c r="Q21" s="63"/>
      <c r="R21" s="5"/>
    </row>
    <row r="22" spans="1:18" ht="18.75" customHeight="1">
      <c r="A22" s="77"/>
      <c r="B22" s="78" t="s">
        <v>35</v>
      </c>
      <c r="C22" s="78"/>
      <c r="D22" s="78"/>
      <c r="E22" s="70"/>
      <c r="F22" s="70"/>
      <c r="G22" s="78" t="s">
        <v>36</v>
      </c>
      <c r="H22" s="78"/>
      <c r="I22" s="78"/>
      <c r="J22" s="70"/>
      <c r="K22" s="70"/>
      <c r="L22" s="78" t="s">
        <v>37</v>
      </c>
      <c r="M22" s="78"/>
      <c r="N22" s="79"/>
      <c r="O22" s="70"/>
      <c r="P22" s="76"/>
      <c r="Q22" s="63"/>
      <c r="R22" s="5"/>
    </row>
    <row r="23" spans="1:18" ht="18.75" customHeight="1">
      <c r="A23" s="77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80"/>
      <c r="O23" s="70"/>
      <c r="P23" s="76"/>
      <c r="Q23" s="63"/>
      <c r="R23" s="5"/>
    </row>
    <row r="24" spans="1:18" ht="18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82"/>
      <c r="P24" s="82"/>
      <c r="Q24" s="63"/>
      <c r="R24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1.84" bottom="0.7480314960629921" header="0.31496062992125984" footer="0.31496062992125984"/>
  <pageSetup firstPageNumber="1" useFirstPageNumber="1" fitToHeight="1" fitToWidth="1" horizontalDpi="300" verticalDpi="300" orientation="landscape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view="pageBreakPreview" zoomScale="60" zoomScaleNormal="60" zoomScalePageLayoutView="0" workbookViewId="0" topLeftCell="C1">
      <selection activeCell="J19" sqref="J19:J21"/>
    </sheetView>
  </sheetViews>
  <sheetFormatPr defaultColWidth="10.296875" defaultRowHeight="19.5" customHeight="1"/>
  <cols>
    <col min="1" max="1" width="5.69921875" style="1" customWidth="1"/>
    <col min="2" max="2" width="17.5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39" t="s">
        <v>0</v>
      </c>
      <c r="C1" s="139"/>
      <c r="D1" s="139" t="s">
        <v>1</v>
      </c>
      <c r="E1" s="139"/>
      <c r="F1" s="3">
        <v>41791</v>
      </c>
      <c r="G1" s="4" t="s">
        <v>71</v>
      </c>
      <c r="H1" s="5"/>
      <c r="I1" s="5"/>
      <c r="J1" s="5"/>
      <c r="K1" s="5"/>
      <c r="L1" s="5" t="s">
        <v>2</v>
      </c>
      <c r="M1" s="6">
        <f>P1-N7</f>
        <v>0</v>
      </c>
      <c r="N1" s="7" t="s">
        <v>3</v>
      </c>
      <c r="O1" s="8"/>
      <c r="P1" s="9">
        <f>SUM(H7:M7)</f>
        <v>356.6</v>
      </c>
      <c r="Q1" s="10" t="s">
        <v>4</v>
      </c>
      <c r="R1" s="136">
        <f>SUM(R11:R22)</f>
        <v>484.25380952380954</v>
      </c>
    </row>
    <row r="2" spans="1:18" ht="57.75" customHeight="1">
      <c r="A2" s="2"/>
      <c r="B2" s="139" t="s">
        <v>5</v>
      </c>
      <c r="C2" s="139"/>
      <c r="D2" s="139" t="s">
        <v>6</v>
      </c>
      <c r="E2" s="139"/>
      <c r="F2" s="11"/>
      <c r="G2" s="12"/>
      <c r="H2" s="5"/>
      <c r="I2" s="5"/>
      <c r="J2" s="5"/>
      <c r="K2" s="5"/>
      <c r="L2" s="5"/>
      <c r="M2" s="13"/>
      <c r="N2" s="14" t="s">
        <v>7</v>
      </c>
      <c r="O2" s="15"/>
      <c r="P2" s="16"/>
      <c r="Q2" s="10" t="s">
        <v>8</v>
      </c>
      <c r="R2" s="27"/>
    </row>
    <row r="3" spans="1:18" ht="35.25" customHeight="1">
      <c r="A3" s="2"/>
      <c r="B3" s="139" t="s">
        <v>9</v>
      </c>
      <c r="C3" s="139"/>
      <c r="D3" s="139" t="s">
        <v>8</v>
      </c>
      <c r="E3" s="139"/>
      <c r="F3" s="17"/>
      <c r="G3" s="18"/>
      <c r="H3" s="5"/>
      <c r="I3" s="5"/>
      <c r="J3" s="5"/>
      <c r="K3" s="5"/>
      <c r="L3" s="5"/>
      <c r="M3" s="13"/>
      <c r="N3" s="14" t="s">
        <v>10</v>
      </c>
      <c r="O3" s="15"/>
      <c r="P3" s="19">
        <f>O7</f>
        <v>0</v>
      </c>
      <c r="Q3" s="10"/>
      <c r="R3" s="27"/>
    </row>
    <row r="4" spans="1:18" ht="35.25" customHeight="1">
      <c r="A4" s="20"/>
      <c r="B4" s="21"/>
      <c r="C4" s="21"/>
      <c r="D4" s="22"/>
      <c r="E4" s="23"/>
      <c r="F4" s="24" t="s">
        <v>38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</row>
    <row r="5" spans="1:18" ht="43.5" customHeight="1">
      <c r="A5" s="2"/>
      <c r="B5" s="28" t="s">
        <v>11</v>
      </c>
      <c r="C5" s="29"/>
      <c r="D5" s="30">
        <v>12</v>
      </c>
      <c r="E5" s="13"/>
      <c r="F5" s="24" t="s">
        <v>12</v>
      </c>
      <c r="G5" s="25">
        <v>1.11</v>
      </c>
      <c r="H5" s="31"/>
      <c r="I5" s="5"/>
      <c r="J5" s="5"/>
      <c r="K5" s="5"/>
      <c r="L5" s="5"/>
      <c r="M5" s="13"/>
      <c r="N5" s="142" t="s">
        <v>13</v>
      </c>
      <c r="O5" s="143"/>
      <c r="P5" s="32">
        <f>P1-P2-P3</f>
        <v>356.6</v>
      </c>
      <c r="Q5" s="10"/>
      <c r="R5" s="136">
        <f>R1</f>
        <v>484.25380952380954</v>
      </c>
    </row>
    <row r="6" spans="1:18" ht="43.5" customHeight="1" thickBot="1">
      <c r="A6" s="33"/>
      <c r="B6" s="34"/>
      <c r="C6" s="34" t="s">
        <v>62</v>
      </c>
      <c r="D6" s="35"/>
      <c r="E6" s="36">
        <v>0.735</v>
      </c>
      <c r="F6" s="37" t="s">
        <v>15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44" t="s">
        <v>16</v>
      </c>
      <c r="B7" s="145"/>
      <c r="C7" s="146"/>
      <c r="D7" s="147" t="s">
        <v>17</v>
      </c>
      <c r="E7" s="148"/>
      <c r="F7" s="149"/>
      <c r="G7" s="44">
        <f aca="true" t="shared" si="0" ref="G7:O7">SUM(G11:G22)</f>
        <v>0</v>
      </c>
      <c r="H7" s="45">
        <f t="shared" si="0"/>
        <v>0</v>
      </c>
      <c r="I7" s="46">
        <f t="shared" si="0"/>
        <v>0</v>
      </c>
      <c r="J7" s="46">
        <f t="shared" si="0"/>
        <v>157.7</v>
      </c>
      <c r="K7" s="46">
        <f t="shared" si="0"/>
        <v>0</v>
      </c>
      <c r="L7" s="46">
        <f t="shared" si="0"/>
        <v>33</v>
      </c>
      <c r="M7" s="47">
        <f t="shared" si="0"/>
        <v>165.9</v>
      </c>
      <c r="N7" s="48">
        <f t="shared" si="0"/>
        <v>356.59999999999997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 thickBot="1" thickTop="1">
      <c r="A8" s="150"/>
      <c r="B8" s="151" t="s">
        <v>18</v>
      </c>
      <c r="C8" s="151" t="s">
        <v>19</v>
      </c>
      <c r="D8" s="152" t="s">
        <v>20</v>
      </c>
      <c r="E8" s="151" t="s">
        <v>21</v>
      </c>
      <c r="F8" s="153" t="s">
        <v>22</v>
      </c>
      <c r="G8" s="137" t="s">
        <v>23</v>
      </c>
      <c r="H8" s="163" t="s">
        <v>24</v>
      </c>
      <c r="I8" s="164" t="s">
        <v>25</v>
      </c>
      <c r="J8" s="164" t="s">
        <v>26</v>
      </c>
      <c r="K8" s="164" t="s">
        <v>27</v>
      </c>
      <c r="L8" s="165" t="s">
        <v>28</v>
      </c>
      <c r="M8" s="166"/>
      <c r="N8" s="140" t="s">
        <v>3</v>
      </c>
      <c r="O8" s="154" t="s">
        <v>29</v>
      </c>
      <c r="P8" s="155" t="s">
        <v>30</v>
      </c>
      <c r="Q8" s="51"/>
      <c r="R8" s="156" t="s">
        <v>31</v>
      </c>
    </row>
    <row r="9" spans="1:18" ht="36" customHeight="1" thickBot="1" thickTop="1">
      <c r="A9" s="150"/>
      <c r="B9" s="151"/>
      <c r="C9" s="151"/>
      <c r="D9" s="152"/>
      <c r="E9" s="151"/>
      <c r="F9" s="153"/>
      <c r="G9" s="138"/>
      <c r="H9" s="163"/>
      <c r="I9" s="164"/>
      <c r="J9" s="164"/>
      <c r="K9" s="164"/>
      <c r="L9" s="159" t="s">
        <v>32</v>
      </c>
      <c r="M9" s="161" t="s">
        <v>33</v>
      </c>
      <c r="N9" s="141"/>
      <c r="O9" s="154"/>
      <c r="P9" s="155"/>
      <c r="Q9" s="51"/>
      <c r="R9" s="157"/>
    </row>
    <row r="10" spans="1:18" ht="37.5" customHeight="1" thickBot="1" thickTop="1">
      <c r="A10" s="150"/>
      <c r="B10" s="151"/>
      <c r="C10" s="151"/>
      <c r="D10" s="152"/>
      <c r="E10" s="151"/>
      <c r="F10" s="153"/>
      <c r="G10" s="52" t="s">
        <v>34</v>
      </c>
      <c r="H10" s="163"/>
      <c r="I10" s="164"/>
      <c r="J10" s="164"/>
      <c r="K10" s="164"/>
      <c r="L10" s="160"/>
      <c r="M10" s="162"/>
      <c r="N10" s="141"/>
      <c r="O10" s="154"/>
      <c r="P10" s="155"/>
      <c r="Q10" s="51"/>
      <c r="R10" s="158"/>
    </row>
    <row r="11" spans="1:18" ht="30" customHeight="1" thickTop="1">
      <c r="A11" s="97">
        <v>1</v>
      </c>
      <c r="B11" s="98">
        <v>41805</v>
      </c>
      <c r="C11" s="99" t="s">
        <v>66</v>
      </c>
      <c r="D11" s="100" t="s">
        <v>45</v>
      </c>
      <c r="E11" s="100" t="s">
        <v>68</v>
      </c>
      <c r="F11" s="119">
        <v>32.4</v>
      </c>
      <c r="G11" s="120"/>
      <c r="H11" s="121"/>
      <c r="I11" s="122"/>
      <c r="J11" s="122"/>
      <c r="K11" s="123"/>
      <c r="L11" s="124"/>
      <c r="M11" s="125">
        <v>32.4</v>
      </c>
      <c r="N11" s="57">
        <f aca="true" t="shared" si="1" ref="N11:N22">SUM(H11:M11)</f>
        <v>32.4</v>
      </c>
      <c r="O11" s="101"/>
      <c r="P11" s="102"/>
      <c r="Q11" s="51"/>
      <c r="R11" s="115">
        <v>43.86</v>
      </c>
    </row>
    <row r="12" spans="1:18" ht="30" customHeight="1">
      <c r="A12" s="53">
        <v>2</v>
      </c>
      <c r="B12" s="84">
        <v>41810</v>
      </c>
      <c r="C12" s="54" t="s">
        <v>66</v>
      </c>
      <c r="D12" s="55" t="s">
        <v>44</v>
      </c>
      <c r="E12" s="55" t="s">
        <v>68</v>
      </c>
      <c r="F12" s="126">
        <v>20</v>
      </c>
      <c r="G12" s="127"/>
      <c r="H12" s="128"/>
      <c r="I12" s="129"/>
      <c r="J12" s="129">
        <v>20</v>
      </c>
      <c r="K12" s="130"/>
      <c r="L12" s="131"/>
      <c r="M12" s="132"/>
      <c r="N12" s="57">
        <f t="shared" si="1"/>
        <v>20</v>
      </c>
      <c r="O12" s="58"/>
      <c r="P12" s="59"/>
      <c r="Q12" s="51"/>
      <c r="R12" s="115">
        <v>27.22</v>
      </c>
    </row>
    <row r="13" spans="1:18" ht="30" customHeight="1">
      <c r="A13" s="53">
        <v>3</v>
      </c>
      <c r="B13" s="84">
        <v>41809</v>
      </c>
      <c r="C13" s="54" t="s">
        <v>66</v>
      </c>
      <c r="D13" s="55" t="s">
        <v>45</v>
      </c>
      <c r="E13" s="55" t="s">
        <v>68</v>
      </c>
      <c r="F13" s="126">
        <v>25</v>
      </c>
      <c r="G13" s="127"/>
      <c r="H13" s="128"/>
      <c r="I13" s="129"/>
      <c r="J13" s="129"/>
      <c r="K13" s="130"/>
      <c r="L13" s="131"/>
      <c r="M13" s="132">
        <v>25</v>
      </c>
      <c r="N13" s="57">
        <f t="shared" si="1"/>
        <v>25</v>
      </c>
      <c r="O13" s="58"/>
      <c r="P13" s="59">
        <f aca="true" t="shared" si="2" ref="P13:P22">IF(F13="Milano","X","")</f>
      </c>
      <c r="Q13" s="51"/>
      <c r="R13" s="115">
        <v>33.9</v>
      </c>
    </row>
    <row r="14" spans="1:18" ht="30" customHeight="1">
      <c r="A14" s="97">
        <v>4</v>
      </c>
      <c r="B14" s="84">
        <v>41804</v>
      </c>
      <c r="C14" s="54" t="s">
        <v>66</v>
      </c>
      <c r="D14" s="55" t="s">
        <v>61</v>
      </c>
      <c r="E14" s="55" t="s">
        <v>68</v>
      </c>
      <c r="F14" s="126">
        <v>1.6</v>
      </c>
      <c r="G14" s="127"/>
      <c r="H14" s="128"/>
      <c r="I14" s="129"/>
      <c r="J14" s="133"/>
      <c r="K14" s="130"/>
      <c r="L14" s="131"/>
      <c r="M14" s="132">
        <v>1.5</v>
      </c>
      <c r="N14" s="57">
        <f t="shared" si="1"/>
        <v>1.5</v>
      </c>
      <c r="O14" s="58"/>
      <c r="P14" s="59">
        <f t="shared" si="2"/>
      </c>
      <c r="Q14" s="51"/>
      <c r="R14" s="115">
        <v>2.03</v>
      </c>
    </row>
    <row r="15" spans="1:18" ht="30" customHeight="1">
      <c r="A15" s="53">
        <v>5</v>
      </c>
      <c r="B15" s="84">
        <v>41805</v>
      </c>
      <c r="C15" s="54" t="s">
        <v>66</v>
      </c>
      <c r="D15" s="55" t="s">
        <v>45</v>
      </c>
      <c r="E15" s="55" t="s">
        <v>68</v>
      </c>
      <c r="F15" s="126">
        <v>52.5</v>
      </c>
      <c r="G15" s="127"/>
      <c r="H15" s="128"/>
      <c r="I15" s="129"/>
      <c r="J15" s="133"/>
      <c r="K15" s="130"/>
      <c r="L15" s="131"/>
      <c r="M15" s="132">
        <v>52.5</v>
      </c>
      <c r="N15" s="57">
        <f t="shared" si="1"/>
        <v>52.5</v>
      </c>
      <c r="O15" s="58"/>
      <c r="P15" s="59">
        <f t="shared" si="2"/>
      </c>
      <c r="Q15" s="51"/>
      <c r="R15" s="115">
        <v>71.08</v>
      </c>
    </row>
    <row r="16" spans="1:18" ht="30" customHeight="1">
      <c r="A16" s="53">
        <v>6</v>
      </c>
      <c r="B16" s="84">
        <v>41811</v>
      </c>
      <c r="C16" s="54" t="s">
        <v>69</v>
      </c>
      <c r="D16" s="55" t="s">
        <v>45</v>
      </c>
      <c r="E16" s="55" t="s">
        <v>68</v>
      </c>
      <c r="F16" s="126">
        <v>54.5</v>
      </c>
      <c r="G16" s="127"/>
      <c r="H16" s="128"/>
      <c r="I16" s="129"/>
      <c r="J16" s="129"/>
      <c r="K16" s="134"/>
      <c r="L16" s="131"/>
      <c r="M16" s="132">
        <v>54.5</v>
      </c>
      <c r="N16" s="57">
        <f t="shared" si="1"/>
        <v>54.5</v>
      </c>
      <c r="O16" s="58"/>
      <c r="P16" s="59">
        <f t="shared" si="2"/>
      </c>
      <c r="Q16" s="51"/>
      <c r="R16" s="115">
        <v>74.13</v>
      </c>
    </row>
    <row r="17" spans="1:18" ht="30" customHeight="1">
      <c r="A17" s="97">
        <v>7</v>
      </c>
      <c r="B17" s="84">
        <v>41809</v>
      </c>
      <c r="C17" s="54" t="s">
        <v>66</v>
      </c>
      <c r="D17" s="55" t="s">
        <v>44</v>
      </c>
      <c r="E17" s="55" t="s">
        <v>68</v>
      </c>
      <c r="F17" s="126">
        <v>11</v>
      </c>
      <c r="G17" s="127"/>
      <c r="H17" s="128"/>
      <c r="I17" s="129"/>
      <c r="J17" s="129">
        <v>11</v>
      </c>
      <c r="K17" s="134"/>
      <c r="L17" s="131"/>
      <c r="M17" s="132"/>
      <c r="N17" s="57">
        <f t="shared" si="1"/>
        <v>11</v>
      </c>
      <c r="O17" s="58"/>
      <c r="P17" s="59">
        <f t="shared" si="2"/>
      </c>
      <c r="Q17" s="51"/>
      <c r="R17" s="115">
        <v>14.91</v>
      </c>
    </row>
    <row r="18" spans="1:18" ht="30" customHeight="1">
      <c r="A18" s="53">
        <v>8</v>
      </c>
      <c r="B18" s="84">
        <v>41805</v>
      </c>
      <c r="C18" s="54" t="s">
        <v>66</v>
      </c>
      <c r="D18" s="55" t="s">
        <v>44</v>
      </c>
      <c r="E18" s="55" t="s">
        <v>68</v>
      </c>
      <c r="F18" s="126">
        <v>15</v>
      </c>
      <c r="G18" s="127"/>
      <c r="H18" s="128"/>
      <c r="I18" s="129"/>
      <c r="J18" s="129">
        <v>15</v>
      </c>
      <c r="K18" s="134"/>
      <c r="L18" s="131"/>
      <c r="M18" s="132"/>
      <c r="N18" s="57">
        <f t="shared" si="1"/>
        <v>15</v>
      </c>
      <c r="O18" s="58"/>
      <c r="P18" s="59">
        <f t="shared" si="2"/>
      </c>
      <c r="Q18" s="51"/>
      <c r="R18" s="115">
        <v>20.31</v>
      </c>
    </row>
    <row r="19" spans="1:18" ht="30" customHeight="1">
      <c r="A19" s="53">
        <v>9</v>
      </c>
      <c r="B19" s="84">
        <v>41812</v>
      </c>
      <c r="C19" s="54" t="s">
        <v>69</v>
      </c>
      <c r="D19" s="55" t="s">
        <v>44</v>
      </c>
      <c r="E19" s="55" t="s">
        <v>68</v>
      </c>
      <c r="F19" s="132">
        <v>90</v>
      </c>
      <c r="G19" s="127"/>
      <c r="H19" s="128"/>
      <c r="I19" s="129"/>
      <c r="J19" s="129">
        <v>90</v>
      </c>
      <c r="K19" s="134"/>
      <c r="L19" s="131"/>
      <c r="M19" s="132"/>
      <c r="N19" s="57">
        <f t="shared" si="1"/>
        <v>90</v>
      </c>
      <c r="O19" s="58"/>
      <c r="P19" s="59">
        <f t="shared" si="2"/>
      </c>
      <c r="Q19" s="51"/>
      <c r="R19" s="115">
        <v>122.38</v>
      </c>
    </row>
    <row r="20" spans="1:18" ht="30" customHeight="1">
      <c r="A20" s="97">
        <v>10</v>
      </c>
      <c r="B20" s="84">
        <v>41810</v>
      </c>
      <c r="C20" s="54" t="s">
        <v>69</v>
      </c>
      <c r="D20" s="55" t="s">
        <v>44</v>
      </c>
      <c r="E20" s="55" t="s">
        <v>68</v>
      </c>
      <c r="F20" s="132">
        <v>31.1</v>
      </c>
      <c r="G20" s="127"/>
      <c r="H20" s="128"/>
      <c r="I20" s="129"/>
      <c r="J20" s="129">
        <v>15</v>
      </c>
      <c r="K20" s="134"/>
      <c r="L20" s="131"/>
      <c r="M20" s="132"/>
      <c r="N20" s="57">
        <f t="shared" si="1"/>
        <v>15</v>
      </c>
      <c r="O20" s="58"/>
      <c r="P20" s="59">
        <f t="shared" si="2"/>
      </c>
      <c r="Q20" s="51"/>
      <c r="R20" s="115">
        <f>N20/$E$6</f>
        <v>20.408163265306122</v>
      </c>
    </row>
    <row r="21" spans="1:18" ht="30" customHeight="1">
      <c r="A21" s="53">
        <v>11</v>
      </c>
      <c r="B21" s="84">
        <v>41810</v>
      </c>
      <c r="C21" s="54" t="s">
        <v>69</v>
      </c>
      <c r="D21" s="55" t="s">
        <v>44</v>
      </c>
      <c r="E21" s="55" t="s">
        <v>68</v>
      </c>
      <c r="F21" s="132">
        <v>6.7</v>
      </c>
      <c r="G21" s="127"/>
      <c r="H21" s="128"/>
      <c r="I21" s="129"/>
      <c r="J21" s="130">
        <v>6.7</v>
      </c>
      <c r="K21" s="135"/>
      <c r="L21" s="131"/>
      <c r="M21" s="132"/>
      <c r="N21" s="57">
        <f t="shared" si="1"/>
        <v>6.7</v>
      </c>
      <c r="O21" s="58"/>
      <c r="P21" s="59">
        <f t="shared" si="2"/>
      </c>
      <c r="Q21" s="51"/>
      <c r="R21" s="115">
        <f>N21/$E$6</f>
        <v>9.115646258503402</v>
      </c>
    </row>
    <row r="22" spans="1:18" ht="30" customHeight="1">
      <c r="A22" s="53">
        <v>12</v>
      </c>
      <c r="B22" s="84">
        <v>41810</v>
      </c>
      <c r="C22" s="54" t="s">
        <v>66</v>
      </c>
      <c r="D22" s="55" t="s">
        <v>73</v>
      </c>
      <c r="E22" s="55" t="s">
        <v>68</v>
      </c>
      <c r="F22" s="132">
        <v>33</v>
      </c>
      <c r="G22" s="127"/>
      <c r="H22" s="128"/>
      <c r="I22" s="129"/>
      <c r="J22" s="129"/>
      <c r="K22" s="130"/>
      <c r="L22" s="131">
        <v>33</v>
      </c>
      <c r="M22" s="132"/>
      <c r="N22" s="57">
        <f t="shared" si="1"/>
        <v>33</v>
      </c>
      <c r="O22" s="58"/>
      <c r="P22" s="59">
        <f t="shared" si="2"/>
      </c>
      <c r="Q22" s="51"/>
      <c r="R22" s="115">
        <v>44.91</v>
      </c>
    </row>
    <row r="23" ht="30" customHeight="1"/>
    <row r="24" spans="1:18" ht="18.75" customHeight="1">
      <c r="A24" s="60"/>
      <c r="B24" s="61"/>
      <c r="C24" s="61"/>
      <c r="D24" s="61"/>
      <c r="E24" s="61"/>
      <c r="F24" s="88"/>
      <c r="G24" s="61"/>
      <c r="H24" s="61"/>
      <c r="I24" s="61"/>
      <c r="J24" s="61"/>
      <c r="K24" s="61"/>
      <c r="L24" s="61"/>
      <c r="M24" s="61"/>
      <c r="N24" s="62"/>
      <c r="O24" s="61"/>
      <c r="P24" s="61"/>
      <c r="Q24" s="63"/>
      <c r="R24" s="64"/>
    </row>
    <row r="25" spans="1:18" ht="18.75" customHeight="1">
      <c r="A25" s="65"/>
      <c r="B25" s="66"/>
      <c r="C25" s="67"/>
      <c r="D25" s="68"/>
      <c r="E25" s="69"/>
      <c r="F25" s="70"/>
      <c r="G25" s="71"/>
      <c r="H25" s="72"/>
      <c r="I25" s="72"/>
      <c r="J25" s="73"/>
      <c r="K25" s="73"/>
      <c r="L25" s="72"/>
      <c r="M25" s="72"/>
      <c r="N25" s="74"/>
      <c r="O25" s="75"/>
      <c r="P25" s="76"/>
      <c r="Q25" s="63"/>
      <c r="R25" s="5"/>
    </row>
    <row r="26" spans="1:18" ht="18.75" customHeight="1">
      <c r="A26" s="77"/>
      <c r="B26" s="78" t="s">
        <v>35</v>
      </c>
      <c r="C26" s="78"/>
      <c r="D26" s="78"/>
      <c r="E26" s="70"/>
      <c r="F26" s="70"/>
      <c r="G26" s="78" t="s">
        <v>36</v>
      </c>
      <c r="H26" s="78"/>
      <c r="I26" s="78"/>
      <c r="J26" s="70"/>
      <c r="K26" s="70"/>
      <c r="L26" s="78" t="s">
        <v>37</v>
      </c>
      <c r="M26" s="78"/>
      <c r="N26" s="79"/>
      <c r="O26" s="70"/>
      <c r="P26" s="76"/>
      <c r="Q26" s="63"/>
      <c r="R26" s="5"/>
    </row>
    <row r="27" spans="1:18" ht="18.75" customHeight="1">
      <c r="A27" s="77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80"/>
      <c r="O27" s="70"/>
      <c r="P27" s="76"/>
      <c r="Q27" s="63"/>
      <c r="R27" s="5"/>
    </row>
    <row r="28" spans="1:18" ht="18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82"/>
      <c r="P28" s="82"/>
      <c r="Q28" s="63"/>
      <c r="R28" s="5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</mergeCells>
  <conditionalFormatting sqref="M1">
    <cfRule type="cellIs" priority="1" dxfId="0" operator="notEqual" stopIfTrue="1">
      <formula>0</formula>
    </cfRule>
  </conditionalFormatting>
  <printOptions/>
  <pageMargins left="0.7480314960629921" right="0.7480314960629921" top="1.7322834645669292" bottom="0.984251968503937" header="0.5118110236220472" footer="0.5118110236220472"/>
  <pageSetup fitToHeight="1" fitToWidth="1" orientation="landscape" scale="3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20" sqref="E20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96"/>
    </row>
    <row r="2" spans="1:6" ht="14.25">
      <c r="A2" t="s">
        <v>39</v>
      </c>
      <c r="C2" s="96"/>
      <c r="F2" s="96"/>
    </row>
    <row r="3" spans="2:9" ht="14.25">
      <c r="B3" t="s">
        <v>40</v>
      </c>
      <c r="C3" s="96">
        <f>SUM('Expense Value USD '!P5)</f>
        <v>320</v>
      </c>
      <c r="E3" t="s">
        <v>41</v>
      </c>
      <c r="F3" s="96">
        <v>1653.44</v>
      </c>
      <c r="H3" t="s">
        <v>42</v>
      </c>
      <c r="I3">
        <v>565.47</v>
      </c>
    </row>
    <row r="4" spans="2:9" ht="14.25">
      <c r="B4" t="s">
        <v>68</v>
      </c>
      <c r="C4" s="96">
        <f>Italy!R5</f>
        <v>484.25380952380954</v>
      </c>
      <c r="F4" s="96">
        <v>550</v>
      </c>
      <c r="I4">
        <v>0</v>
      </c>
    </row>
    <row r="5" spans="3:6" ht="14.25">
      <c r="C5" s="96"/>
      <c r="F5" s="96"/>
    </row>
    <row r="6" spans="3:6" ht="18">
      <c r="C6" s="116"/>
      <c r="F6" s="96"/>
    </row>
    <row r="7" ht="18">
      <c r="C7" s="117"/>
    </row>
    <row r="8" spans="3:9" ht="14.25">
      <c r="C8" s="96">
        <v>0</v>
      </c>
      <c r="F8" s="96">
        <f>SUM(F3-F4)</f>
        <v>1103.44</v>
      </c>
      <c r="I8">
        <f>SUM(I3:I6)</f>
        <v>565.47</v>
      </c>
    </row>
    <row r="9" ht="14.25">
      <c r="C9" s="96"/>
    </row>
    <row r="10" ht="14.25">
      <c r="C10" s="96"/>
    </row>
    <row r="11" spans="2:3" ht="14.25">
      <c r="B11" t="s">
        <v>43</v>
      </c>
      <c r="C11" s="96">
        <f>SUM(C3:C9)</f>
        <v>804.2538095238095</v>
      </c>
    </row>
    <row r="12" ht="14.25">
      <c r="C12" s="96"/>
    </row>
    <row r="13" ht="14.25">
      <c r="C13" s="96"/>
    </row>
    <row r="14" ht="14.25">
      <c r="C14" s="96"/>
    </row>
    <row r="15" ht="14.25">
      <c r="C15" s="9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4">
      <selection activeCell="A27" sqref="A27:E27"/>
    </sheetView>
  </sheetViews>
  <sheetFormatPr defaultColWidth="7.59765625" defaultRowHeight="14.25"/>
  <cols>
    <col min="1" max="1" width="39" style="103" customWidth="1"/>
    <col min="2" max="2" width="14.59765625" style="103" customWidth="1"/>
    <col min="3" max="3" width="10.8984375" style="103" customWidth="1"/>
    <col min="4" max="4" width="15.8984375" style="103" customWidth="1"/>
    <col min="5" max="16384" width="7.59765625" style="103" customWidth="1"/>
  </cols>
  <sheetData>
    <row r="1" ht="42.75" customHeight="1"/>
    <row r="2" spans="1:4" ht="21">
      <c r="A2" s="170" t="s">
        <v>46</v>
      </c>
      <c r="B2" s="170"/>
      <c r="C2" s="170"/>
      <c r="D2" s="170"/>
    </row>
    <row r="3" spans="1:4" ht="21">
      <c r="A3" s="170" t="s">
        <v>47</v>
      </c>
      <c r="B3" s="170"/>
      <c r="C3" s="170"/>
      <c r="D3" s="170"/>
    </row>
    <row r="4" spans="1:4" ht="21">
      <c r="A4" s="170" t="s">
        <v>48</v>
      </c>
      <c r="B4" s="170"/>
      <c r="C4" s="170"/>
      <c r="D4" s="170"/>
    </row>
    <row r="5" spans="1:4" ht="21">
      <c r="A5" s="170"/>
      <c r="B5" s="170"/>
      <c r="C5" s="170"/>
      <c r="D5" s="170"/>
    </row>
    <row r="6" spans="1:4" ht="21">
      <c r="A6" s="170" t="s">
        <v>49</v>
      </c>
      <c r="B6" s="170"/>
      <c r="C6" s="170"/>
      <c r="D6" s="170"/>
    </row>
    <row r="7" spans="1:4" ht="21">
      <c r="A7" s="170" t="s">
        <v>75</v>
      </c>
      <c r="B7" s="170"/>
      <c r="C7" s="170"/>
      <c r="D7" s="170"/>
    </row>
    <row r="8" spans="1:4" ht="21">
      <c r="A8" s="170"/>
      <c r="B8" s="170"/>
      <c r="C8" s="170"/>
      <c r="D8" s="170"/>
    </row>
    <row r="9" ht="21">
      <c r="A9" s="104" t="s">
        <v>76</v>
      </c>
    </row>
    <row r="10" ht="17.25" customHeight="1">
      <c r="A10" s="105"/>
    </row>
    <row r="11" spans="1:4" s="107" customFormat="1" ht="19.5" customHeight="1">
      <c r="A11" s="106" t="s">
        <v>50</v>
      </c>
      <c r="B11" s="114" t="str">
        <f>'Expense Value USD '!G1</f>
        <v>06_01</v>
      </c>
      <c r="D11" s="108">
        <v>6666.67</v>
      </c>
    </row>
    <row r="12" spans="1:4" s="107" customFormat="1" ht="19.5" customHeight="1">
      <c r="A12" s="106" t="s">
        <v>51</v>
      </c>
      <c r="B12" s="114" t="str">
        <f>'Expense Value USD '!G1</f>
        <v>06_01</v>
      </c>
      <c r="D12" s="108">
        <f>'Calculation page'!C11</f>
        <v>804.2538095238095</v>
      </c>
    </row>
    <row r="13" spans="1:4" s="107" customFormat="1" ht="19.5" customHeight="1">
      <c r="A13" s="106" t="s">
        <v>60</v>
      </c>
      <c r="B13" s="114" t="str">
        <f>'Expense Value USD '!G1</f>
        <v>06_01</v>
      </c>
      <c r="D13" s="108">
        <f>'Calculation page'!I8</f>
        <v>565.47</v>
      </c>
    </row>
    <row r="14" spans="1:4" s="107" customFormat="1" ht="19.5" customHeight="1">
      <c r="A14" s="106" t="s">
        <v>74</v>
      </c>
      <c r="B14" s="114" t="str">
        <f>'Expense Value USD '!G1</f>
        <v>06_01</v>
      </c>
      <c r="D14" s="108">
        <f>'Calculation page'!F8</f>
        <v>1103.44</v>
      </c>
    </row>
    <row r="15" spans="1:4" s="107" customFormat="1" ht="19.5" customHeight="1">
      <c r="A15" s="106"/>
      <c r="B15" s="106"/>
      <c r="D15" s="108"/>
    </row>
    <row r="16" spans="1:4" s="107" customFormat="1" ht="19.5" customHeight="1" thickBot="1">
      <c r="A16" s="106"/>
      <c r="D16" s="108"/>
    </row>
    <row r="17" spans="1:4" s="107" customFormat="1" ht="19.5" customHeight="1" thickTop="1">
      <c r="A17" s="109"/>
      <c r="B17" s="109"/>
      <c r="C17" s="110" t="s">
        <v>52</v>
      </c>
      <c r="D17" s="111">
        <f>SUM(D11:D15)</f>
        <v>9139.83380952381</v>
      </c>
    </row>
    <row r="18" spans="1:5" s="107" customFormat="1" ht="19.5" customHeight="1">
      <c r="A18" s="112"/>
      <c r="B18" s="112"/>
      <c r="C18" s="112"/>
      <c r="D18" s="112"/>
      <c r="E18" s="112"/>
    </row>
    <row r="19" spans="1:5" s="107" customFormat="1" ht="19.5" customHeight="1">
      <c r="A19" s="171" t="s">
        <v>53</v>
      </c>
      <c r="B19" s="171"/>
      <c r="C19" s="171"/>
      <c r="D19" s="171"/>
      <c r="E19" s="171"/>
    </row>
    <row r="20" spans="1:5" s="107" customFormat="1" ht="19.5" customHeight="1">
      <c r="A20" s="171"/>
      <c r="B20" s="171"/>
      <c r="C20" s="171"/>
      <c r="D20" s="171"/>
      <c r="E20" s="171"/>
    </row>
    <row r="21" spans="1:5" s="107" customFormat="1" ht="19.5" customHeight="1">
      <c r="A21" s="167" t="s">
        <v>54</v>
      </c>
      <c r="B21" s="167"/>
      <c r="C21" s="167"/>
      <c r="D21" s="167"/>
      <c r="E21" s="167"/>
    </row>
    <row r="22" spans="1:5" s="107" customFormat="1" ht="19.5" customHeight="1">
      <c r="A22" s="167" t="s">
        <v>55</v>
      </c>
      <c r="B22" s="167"/>
      <c r="C22" s="167"/>
      <c r="D22" s="167"/>
      <c r="E22" s="167"/>
    </row>
    <row r="23" spans="1:5" s="107" customFormat="1" ht="19.5" customHeight="1">
      <c r="A23" s="167" t="s">
        <v>56</v>
      </c>
      <c r="B23" s="167"/>
      <c r="C23" s="167"/>
      <c r="D23" s="167"/>
      <c r="E23" s="167"/>
    </row>
    <row r="24" spans="1:5" s="107" customFormat="1" ht="19.5" customHeight="1">
      <c r="A24" s="167"/>
      <c r="B24" s="167"/>
      <c r="C24" s="167"/>
      <c r="D24" s="167"/>
      <c r="E24" s="167"/>
    </row>
    <row r="25" spans="1:5" s="107" customFormat="1" ht="19.5" customHeight="1">
      <c r="A25" s="167" t="s">
        <v>57</v>
      </c>
      <c r="B25" s="167"/>
      <c r="C25" s="167"/>
      <c r="D25" s="167"/>
      <c r="E25" s="167"/>
    </row>
    <row r="26" spans="1:5" s="107" customFormat="1" ht="19.5" customHeight="1">
      <c r="A26" s="167" t="s">
        <v>58</v>
      </c>
      <c r="B26" s="167"/>
      <c r="C26" s="167"/>
      <c r="D26" s="167"/>
      <c r="E26" s="167"/>
    </row>
    <row r="27" spans="1:5" s="107" customFormat="1" ht="19.5" customHeight="1">
      <c r="A27" s="167" t="s">
        <v>59</v>
      </c>
      <c r="B27" s="167"/>
      <c r="C27" s="167"/>
      <c r="D27" s="167"/>
      <c r="E27" s="167"/>
    </row>
    <row r="28" spans="1:5" s="107" customFormat="1" ht="19.5" customHeight="1">
      <c r="A28" s="168"/>
      <c r="B28" s="168"/>
      <c r="C28" s="168"/>
      <c r="D28" s="168"/>
      <c r="E28" s="168"/>
    </row>
    <row r="29" spans="1:5" s="107" customFormat="1" ht="19.5" customHeight="1">
      <c r="A29" s="169"/>
      <c r="B29" s="169"/>
      <c r="C29" s="169"/>
      <c r="D29" s="169"/>
      <c r="E29" s="169"/>
    </row>
    <row r="34" spans="1:4" s="113" customFormat="1" ht="21">
      <c r="A34" s="103"/>
      <c r="B34" s="103"/>
      <c r="C34" s="103"/>
      <c r="D34" s="103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2014-07-15T11:00:45Z</cp:lastPrinted>
  <dcterms:created xsi:type="dcterms:W3CDTF">2012-08-30T12:36:15Z</dcterms:created>
  <dcterms:modified xsi:type="dcterms:W3CDTF">2014-07-16T08:07:26Z</dcterms:modified>
  <cp:category/>
  <cp:version/>
  <cp:contentType/>
  <cp:contentStatus/>
</cp:coreProperties>
</file>