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255" yWindow="9255" windowWidth="20730" windowHeight="11760" tabRatio="433" activeTab="1"/>
  </bookViews>
  <sheets>
    <sheet name="Nota Spese EUR" sheetId="1" r:id="rId1"/>
    <sheet name="Nota Spese USD" sheetId="3" r:id="rId2"/>
  </sheets>
  <definedNames>
    <definedName name="_xlnm.Print_Area" localSheetId="0">'Nota Spese EUR'!$A$1:$S$37</definedName>
    <definedName name="_xlnm.Print_Area" localSheetId="1">'Nota Spese USD'!$A$1:$R$23</definedName>
    <definedName name="_xlnm.Print_Titles" localSheetId="0">'Nota Spese EUR'!$7:$10</definedName>
    <definedName name="_xlnm.Print_Titles" localSheetId="1">'Nota Spese USD'!$1:$10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0" i="1"/>
  <c r="R3" i="3"/>
  <c r="R1"/>
  <c r="R5" l="1"/>
  <c r="P28" i="1"/>
  <c r="P27"/>
  <c r="P26"/>
  <c r="P25"/>
  <c r="P24"/>
  <c r="P23"/>
  <c r="P22"/>
  <c r="P21"/>
  <c r="P20"/>
  <c r="P19"/>
  <c r="P18"/>
  <c r="P17"/>
  <c r="P16"/>
  <c r="P15"/>
  <c r="P14"/>
  <c r="P13"/>
  <c r="P12"/>
  <c r="P29"/>
  <c r="P11"/>
  <c r="O7" i="3"/>
  <c r="P3" s="1"/>
  <c r="H11"/>
  <c r="H12"/>
  <c r="H13"/>
  <c r="N13" s="1"/>
  <c r="H14"/>
  <c r="H15"/>
  <c r="H16"/>
  <c r="H17"/>
  <c r="N17" s="1"/>
  <c r="H18"/>
  <c r="N18" s="1"/>
  <c r="I7"/>
  <c r="J7"/>
  <c r="K7"/>
  <c r="L7"/>
  <c r="M7"/>
  <c r="N11"/>
  <c r="N12"/>
  <c r="N14"/>
  <c r="N15"/>
  <c r="N16"/>
  <c r="H11" i="1"/>
  <c r="N11" s="1"/>
  <c r="H12"/>
  <c r="H13"/>
  <c r="H14"/>
  <c r="H15"/>
  <c r="N15" s="1"/>
  <c r="H16"/>
  <c r="H17"/>
  <c r="H18"/>
  <c r="H19"/>
  <c r="N19" s="1"/>
  <c r="H20"/>
  <c r="H21"/>
  <c r="H22"/>
  <c r="H23"/>
  <c r="N23" s="1"/>
  <c r="H24"/>
  <c r="H25"/>
  <c r="H26"/>
  <c r="H27"/>
  <c r="N27" s="1"/>
  <c r="H28"/>
  <c r="H29"/>
  <c r="H31"/>
  <c r="N31" s="1"/>
  <c r="I7"/>
  <c r="J7"/>
  <c r="K7"/>
  <c r="L7"/>
  <c r="M7"/>
  <c r="O7"/>
  <c r="P3" s="1"/>
  <c r="G7"/>
  <c r="N12"/>
  <c r="N13"/>
  <c r="N14"/>
  <c r="N16"/>
  <c r="N17"/>
  <c r="N18"/>
  <c r="N20"/>
  <c r="N21"/>
  <c r="N22"/>
  <c r="N24"/>
  <c r="N25"/>
  <c r="N26"/>
  <c r="N28"/>
  <c r="N29"/>
  <c r="G7" i="3"/>
  <c r="P18"/>
  <c r="P17"/>
  <c r="P16"/>
  <c r="P15"/>
  <c r="P14"/>
  <c r="P13"/>
  <c r="H7" i="1" l="1"/>
  <c r="N7" i="3"/>
  <c r="H7"/>
  <c r="P1" s="1"/>
  <c r="N7" i="1"/>
  <c r="P7" s="1"/>
  <c r="P1"/>
  <c r="P7" i="3" l="1"/>
  <c r="P5"/>
  <c r="M1"/>
  <c r="M1" i="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<sst xmlns="http://schemas.openxmlformats.org/spreadsheetml/2006/main" count="166" uniqueCount="78">
  <si>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</si>
  <si>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</si>
  <si>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</si>
  <si>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</si>
  <si>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</si>
  <si>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</si>
  <si>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</si>
  <si>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</si>
  <si>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</si>
  <si>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</si>
  <si>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</si>
  <si>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</si>
  <si>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</si>
  <si>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</si>
  <si>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</si>
  <si>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</si>
  <si>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</si>
  <si>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</si>
  <si>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</si>
  <si>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</si>
  <si>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</si>
  <si>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</si>
  <si>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</si>
  <si>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</si>
  <si>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</si>
  <si>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</si>
  <si>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</si>
  <si>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</si>
  <si>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</si>
  <si>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</si>
  <si>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</si>
  <si>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</si>
  <si>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</si>
  <si>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</si>
  <si>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</si>
  <si>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</si>
  <si>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</si>
  <si>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</si>
  <si>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</si>
  <si>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</si>
  <si>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</si>
  <si>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</si>
  <si>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</si>
  <si>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</si>
  <si>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Daniele Milan</t>
  </si>
  <si>
    <t>Giancarlo Russo</t>
  </si>
  <si>
    <t>Milano</t>
  </si>
  <si>
    <t>(importi in Valuta USD)</t>
  </si>
  <si>
    <t>USD</t>
  </si>
  <si>
    <t>06_01</t>
  </si>
  <si>
    <t>Licenza Office</t>
  </si>
  <si>
    <t>Licenza Tower</t>
  </si>
  <si>
    <t>Pranzo Supporto, Il Verdi</t>
  </si>
  <si>
    <t>Licenza Mail Designer Pro</t>
  </si>
  <si>
    <t>Licenza Office + Outlook</t>
  </si>
  <si>
    <t>Internal</t>
  </si>
  <si>
    <t>Subscr. CloudFlare</t>
  </si>
  <si>
    <t>Picture for newsletter</t>
  </si>
  <si>
    <t>Pranzo, Volemose Bene</t>
  </si>
  <si>
    <t>Interno</t>
  </si>
  <si>
    <t>Pranzo Solferino</t>
  </si>
  <si>
    <t>Pranzo Rossopomodoro</t>
  </si>
  <si>
    <t>Licenza Software Email Toolkit</t>
  </si>
  <si>
    <t>Abb. Linkedin</t>
  </si>
  <si>
    <t>Pranzo HAM</t>
  </si>
  <si>
    <t>Roma</t>
  </si>
  <si>
    <t>IDEC Roma</t>
  </si>
  <si>
    <t>Cena</t>
  </si>
  <si>
    <t>Taxi Termini -&gt; Hotel</t>
  </si>
  <si>
    <t>Taxi Hotel -&gt; Termini</t>
  </si>
  <si>
    <t>Pranzo Yoshi</t>
  </si>
  <si>
    <t>Licenza Kaspersky</t>
  </si>
  <si>
    <t>Parcheggio Lampugnano</t>
  </si>
  <si>
    <r>
      <t xml:space="preserve">Abb. Skype </t>
    </r>
    <r>
      <rPr>
        <b/>
        <sz val="14"/>
        <color rgb="FFFF0000"/>
        <rFont val="Gulim"/>
        <family val="2"/>
      </rPr>
      <t>(manca giustificativo)</t>
    </r>
  </si>
  <si>
    <t>06_02</t>
  </si>
  <si>
    <t>Askbet.it</t>
  </si>
  <si>
    <t>Amazon</t>
  </si>
  <si>
    <t>Depositphotos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</si>
</sst>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66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4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64" fontId="1" fillId="3" borderId="23" xfId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</xf>
    <xf numFmtId="169" fontId="1" fillId="6" borderId="25" xfId="0" applyNumberFormat="1" applyFont="1" applyFill="1" applyBorder="1" applyAlignment="1" applyProtection="1">
      <alignment horizontal="center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1" xfId="0" applyFont="1" applyFill="1" applyBorder="1" applyAlignment="1" applyProtection="1">
      <alignment horizontal="center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56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9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3" xfId="0" applyFont="1" applyBorder="1" applyAlignment="1" applyProtection="1">
      <alignment horizontal="right" vertical="center" wrapText="1"/>
    </xf>
    <xf numFmtId="40" fontId="2" fillId="0" borderId="63" xfId="0" applyNumberFormat="1" applyFont="1" applyBorder="1" applyAlignment="1" applyProtection="1">
      <alignment vertical="center"/>
    </xf>
    <xf numFmtId="0" fontId="2" fillId="0" borderId="63" xfId="0" applyFont="1" applyBorder="1" applyAlignment="1" applyProtection="1">
      <alignment vertical="center"/>
    </xf>
    <xf numFmtId="0" fontId="2" fillId="0" borderId="63" xfId="0" applyFont="1" applyBorder="1" applyAlignment="1" applyProtection="1">
      <alignment horizontal="right" vertical="center"/>
    </xf>
    <xf numFmtId="0" fontId="1" fillId="9" borderId="6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6" xfId="0" applyNumberFormat="1" applyFont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171" fontId="1" fillId="0" borderId="56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172" fontId="2" fillId="0" borderId="0" xfId="0" applyNumberFormat="1" applyFont="1" applyAlignment="1" applyProtection="1">
      <alignment vertical="center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0" borderId="44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7" borderId="39" xfId="0" applyFont="1" applyFill="1" applyBorder="1" applyAlignment="1" applyProtection="1">
      <alignment horizontal="center" vertical="center"/>
    </xf>
    <xf numFmtId="0" fontId="2" fillId="7" borderId="40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38" fontId="1" fillId="2" borderId="39" xfId="0" applyNumberFormat="1" applyFont="1" applyFill="1" applyBorder="1" applyAlignment="1" applyProtection="1">
      <alignment horizontal="center" vertical="center"/>
    </xf>
    <xf numFmtId="38" fontId="1" fillId="2" borderId="40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</cellXfs>
  <cellStyles count="66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37"/>
  <sheetViews>
    <sheetView view="pageBreakPreview" zoomScale="50" zoomScaleSheetLayoutView="50" workbookViewId="0">
      <pane ySplit="5" topLeftCell="A6" activePane="bottomLeft" state="frozen"/>
      <selection pane="bottomLeft" activeCell="D18" sqref="D18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16" t="s">
        <v>0</v>
      </c>
      <c r="C1" s="116"/>
      <c r="D1" s="116"/>
      <c r="E1" s="117" t="s">
        <v>44</v>
      </c>
      <c r="F1" s="117"/>
      <c r="G1" s="46">
        <v>41791</v>
      </c>
      <c r="H1" s="45" t="s">
        <v>49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1896.92</v>
      </c>
      <c r="Q1" s="3" t="s">
        <v>28</v>
      </c>
    </row>
    <row r="2" spans="1:19" s="8" customFormat="1" ht="35.25" customHeight="1">
      <c r="A2" s="4"/>
      <c r="B2" s="118" t="s">
        <v>2</v>
      </c>
      <c r="C2" s="118"/>
      <c r="D2" s="118"/>
      <c r="E2" s="117" t="s">
        <v>45</v>
      </c>
      <c r="F2" s="117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8" t="s">
        <v>26</v>
      </c>
      <c r="C3" s="118"/>
      <c r="D3" s="118"/>
      <c r="E3" s="117" t="s">
        <v>28</v>
      </c>
      <c r="F3" s="117"/>
      <c r="N3" s="10" t="s">
        <v>4</v>
      </c>
      <c r="O3" s="11"/>
      <c r="P3" s="12">
        <f>+O7</f>
        <v>1871.92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8"/>
      <c r="D5" s="20"/>
      <c r="E5" s="54">
        <v>19</v>
      </c>
      <c r="F5" s="14"/>
      <c r="G5" s="10" t="s">
        <v>7</v>
      </c>
      <c r="H5" s="21">
        <v>1.1100000000000001</v>
      </c>
      <c r="N5" s="121" t="s">
        <v>8</v>
      </c>
      <c r="O5" s="121"/>
      <c r="P5" s="22">
        <f>P1-P2-P3-P4</f>
        <v>25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29</v>
      </c>
      <c r="E7" s="124" t="s">
        <v>11</v>
      </c>
      <c r="F7" s="125"/>
      <c r="G7" s="25">
        <f t="shared" ref="G7:O7" si="0">SUM(G11:G31)</f>
        <v>0</v>
      </c>
      <c r="H7" s="25">
        <f t="shared" si="0"/>
        <v>0</v>
      </c>
      <c r="I7" s="60">
        <f t="shared" si="0"/>
        <v>10.4</v>
      </c>
      <c r="J7" s="65">
        <f t="shared" si="0"/>
        <v>25</v>
      </c>
      <c r="K7" s="61">
        <f t="shared" si="0"/>
        <v>980.18000000000018</v>
      </c>
      <c r="L7" s="61">
        <f t="shared" si="0"/>
        <v>584.33999999999992</v>
      </c>
      <c r="M7" s="61">
        <f t="shared" si="0"/>
        <v>297</v>
      </c>
      <c r="N7" s="61">
        <f t="shared" si="0"/>
        <v>1896.92</v>
      </c>
      <c r="O7" s="62">
        <f t="shared" si="0"/>
        <v>1871.92</v>
      </c>
      <c r="P7" s="13">
        <f>+N7-SUM(I7:M7)</f>
        <v>0</v>
      </c>
    </row>
    <row r="8" spans="1:19" ht="36" customHeight="1" thickTop="1" thickBot="1">
      <c r="A8" s="102"/>
      <c r="B8" s="59"/>
      <c r="C8" s="104" t="s">
        <v>13</v>
      </c>
      <c r="D8" s="106" t="s">
        <v>25</v>
      </c>
      <c r="E8" s="105" t="s">
        <v>14</v>
      </c>
      <c r="F8" s="107" t="s">
        <v>34</v>
      </c>
      <c r="G8" s="108" t="s">
        <v>15</v>
      </c>
      <c r="H8" s="109" t="s">
        <v>16</v>
      </c>
      <c r="I8" s="114" t="s">
        <v>37</v>
      </c>
      <c r="J8" s="114" t="s">
        <v>39</v>
      </c>
      <c r="K8" s="114" t="s">
        <v>38</v>
      </c>
      <c r="L8" s="122" t="s">
        <v>35</v>
      </c>
      <c r="M8" s="123"/>
      <c r="N8" s="100" t="s">
        <v>17</v>
      </c>
      <c r="O8" s="112" t="s">
        <v>18</v>
      </c>
      <c r="P8" s="99" t="s">
        <v>19</v>
      </c>
      <c r="R8" s="2"/>
    </row>
    <row r="9" spans="1:19" ht="36" customHeight="1" thickTop="1" thickBot="1">
      <c r="A9" s="103"/>
      <c r="B9" s="59" t="s">
        <v>12</v>
      </c>
      <c r="C9" s="105"/>
      <c r="D9" s="105"/>
      <c r="E9" s="105"/>
      <c r="F9" s="107"/>
      <c r="G9" s="108"/>
      <c r="H9" s="110"/>
      <c r="I9" s="115" t="s">
        <v>37</v>
      </c>
      <c r="J9" s="115"/>
      <c r="K9" s="115" t="s">
        <v>36</v>
      </c>
      <c r="L9" s="126" t="s">
        <v>23</v>
      </c>
      <c r="M9" s="119" t="s">
        <v>24</v>
      </c>
      <c r="N9" s="101"/>
      <c r="O9" s="113"/>
      <c r="P9" s="99"/>
      <c r="R9" s="2"/>
    </row>
    <row r="10" spans="1:19" ht="37.5" customHeight="1" thickTop="1" thickBot="1">
      <c r="A10" s="103"/>
      <c r="B10" s="50"/>
      <c r="C10" s="105"/>
      <c r="D10" s="105"/>
      <c r="E10" s="105"/>
      <c r="F10" s="107"/>
      <c r="G10" s="26" t="s">
        <v>20</v>
      </c>
      <c r="H10" s="111"/>
      <c r="I10" s="115"/>
      <c r="J10" s="115"/>
      <c r="K10" s="115"/>
      <c r="L10" s="127"/>
      <c r="M10" s="120"/>
      <c r="N10" s="101"/>
      <c r="O10" s="113"/>
      <c r="P10" s="99"/>
      <c r="R10" s="2"/>
    </row>
    <row r="11" spans="1:19" ht="30" customHeight="1" thickTop="1">
      <c r="A11" s="27">
        <v>1</v>
      </c>
      <c r="B11" s="44">
        <v>41793</v>
      </c>
      <c r="C11" s="29" t="s">
        <v>59</v>
      </c>
      <c r="D11" s="29" t="s">
        <v>58</v>
      </c>
      <c r="E11" s="64"/>
      <c r="F11" s="64" t="s">
        <v>46</v>
      </c>
      <c r="G11" s="93"/>
      <c r="H11" s="96">
        <f>IF($E$3="si",($H$5/$H$6*G11),IF($E$3="no",G11*$H$4,0))</f>
        <v>0</v>
      </c>
      <c r="I11" s="66"/>
      <c r="J11" s="66"/>
      <c r="K11" s="34"/>
      <c r="L11" s="35">
        <v>153</v>
      </c>
      <c r="M11" s="36"/>
      <c r="N11" s="38">
        <f>SUM(H11:M11)</f>
        <v>153</v>
      </c>
      <c r="O11" s="39">
        <v>153</v>
      </c>
      <c r="P11" s="40" t="str">
        <f t="shared" ref="P11:P28" si="1">IF($F11="Milano","X","")</f>
        <v>X</v>
      </c>
      <c r="R11" s="2"/>
    </row>
    <row r="12" spans="1:19" ht="30" customHeight="1">
      <c r="A12" s="41">
        <v>2</v>
      </c>
      <c r="B12" s="44">
        <v>41794</v>
      </c>
      <c r="C12" s="29" t="s">
        <v>59</v>
      </c>
      <c r="D12" s="43" t="s">
        <v>50</v>
      </c>
      <c r="E12" s="64"/>
      <c r="F12" s="64" t="s">
        <v>46</v>
      </c>
      <c r="G12" s="94"/>
      <c r="H12" s="96">
        <f>IF($E$3="si",($H$5/$H$6*G12),IF($E$3="no",G12*$H$4,0))</f>
        <v>0</v>
      </c>
      <c r="I12" s="66"/>
      <c r="J12" s="66"/>
      <c r="K12" s="34">
        <v>119</v>
      </c>
      <c r="L12" s="35"/>
      <c r="M12" s="36"/>
      <c r="N12" s="38">
        <f>SUM(H12:M12)</f>
        <v>119</v>
      </c>
      <c r="O12" s="42">
        <v>119</v>
      </c>
      <c r="P12" s="40" t="str">
        <f t="shared" si="1"/>
        <v>X</v>
      </c>
      <c r="R12" s="2"/>
    </row>
    <row r="13" spans="1:19" ht="30" customHeight="1">
      <c r="A13" s="41">
        <v>3</v>
      </c>
      <c r="B13" s="28">
        <v>41794</v>
      </c>
      <c r="C13" s="29" t="s">
        <v>59</v>
      </c>
      <c r="D13" s="43" t="s">
        <v>51</v>
      </c>
      <c r="E13" s="64"/>
      <c r="F13" s="64" t="s">
        <v>46</v>
      </c>
      <c r="G13" s="94"/>
      <c r="H13" s="96">
        <f t="shared" ref="H13:H31" si="2">IF($E$3="si",($H$5/$H$6*G13),IF($E$3="no",G13*$H$4,0))</f>
        <v>0</v>
      </c>
      <c r="I13" s="66"/>
      <c r="J13" s="66"/>
      <c r="K13" s="34">
        <v>49</v>
      </c>
      <c r="L13" s="35"/>
      <c r="M13" s="36"/>
      <c r="N13" s="38">
        <f>SUM(H13:M13)</f>
        <v>49</v>
      </c>
      <c r="O13" s="42">
        <v>49</v>
      </c>
      <c r="P13" s="40" t="str">
        <f t="shared" si="1"/>
        <v>X</v>
      </c>
      <c r="R13" s="2"/>
    </row>
    <row r="14" spans="1:19" ht="30" customHeight="1">
      <c r="A14" s="41">
        <v>4</v>
      </c>
      <c r="B14" s="44">
        <v>41794</v>
      </c>
      <c r="C14" s="29" t="s">
        <v>59</v>
      </c>
      <c r="D14" s="29" t="s">
        <v>52</v>
      </c>
      <c r="E14" s="64"/>
      <c r="F14" s="64" t="s">
        <v>46</v>
      </c>
      <c r="G14" s="94"/>
      <c r="H14" s="96">
        <f t="shared" si="2"/>
        <v>0</v>
      </c>
      <c r="I14" s="66"/>
      <c r="J14" s="66"/>
      <c r="K14" s="34"/>
      <c r="L14" s="35"/>
      <c r="M14" s="36">
        <v>71</v>
      </c>
      <c r="N14" s="38">
        <f t="shared" ref="N14:N18" si="3">SUM(H14:M14)</f>
        <v>71</v>
      </c>
      <c r="O14" s="42">
        <v>71</v>
      </c>
      <c r="P14" s="40" t="str">
        <f t="shared" si="1"/>
        <v>X</v>
      </c>
      <c r="R14" s="2"/>
    </row>
    <row r="15" spans="1:19" ht="30" customHeight="1">
      <c r="A15" s="41">
        <v>5</v>
      </c>
      <c r="B15" s="28">
        <v>41799</v>
      </c>
      <c r="C15" s="29" t="s">
        <v>59</v>
      </c>
      <c r="D15" s="29" t="s">
        <v>60</v>
      </c>
      <c r="E15" s="64"/>
      <c r="F15" s="64" t="s">
        <v>46</v>
      </c>
      <c r="G15" s="94"/>
      <c r="H15" s="96">
        <f t="shared" si="2"/>
        <v>0</v>
      </c>
      <c r="I15" s="66"/>
      <c r="J15" s="66"/>
      <c r="K15" s="34"/>
      <c r="L15" s="35"/>
      <c r="M15" s="36">
        <v>226</v>
      </c>
      <c r="N15" s="38">
        <f t="shared" si="3"/>
        <v>226</v>
      </c>
      <c r="O15" s="42">
        <v>226</v>
      </c>
      <c r="P15" s="40" t="str">
        <f t="shared" si="1"/>
        <v>X</v>
      </c>
      <c r="R15" s="2"/>
    </row>
    <row r="16" spans="1:19" ht="30" customHeight="1">
      <c r="A16" s="41">
        <v>6</v>
      </c>
      <c r="B16" s="28">
        <v>41800</v>
      </c>
      <c r="C16" s="29" t="s">
        <v>59</v>
      </c>
      <c r="D16" s="29" t="s">
        <v>53</v>
      </c>
      <c r="E16" s="64"/>
      <c r="F16" s="64" t="s">
        <v>46</v>
      </c>
      <c r="G16" s="94"/>
      <c r="H16" s="96">
        <f t="shared" si="2"/>
        <v>0</v>
      </c>
      <c r="I16" s="66"/>
      <c r="J16" s="66"/>
      <c r="K16" s="34">
        <v>142.85</v>
      </c>
      <c r="L16" s="35"/>
      <c r="M16" s="36"/>
      <c r="N16" s="38">
        <f t="shared" si="3"/>
        <v>142.85</v>
      </c>
      <c r="O16" s="42">
        <v>142.85</v>
      </c>
      <c r="P16" s="40" t="str">
        <f t="shared" si="1"/>
        <v>X</v>
      </c>
      <c r="R16" s="2"/>
    </row>
    <row r="17" spans="1:18" ht="30" customHeight="1">
      <c r="A17" s="41">
        <v>7</v>
      </c>
      <c r="B17" s="28">
        <v>41800</v>
      </c>
      <c r="C17" s="29" t="s">
        <v>59</v>
      </c>
      <c r="D17" s="29" t="s">
        <v>54</v>
      </c>
      <c r="E17" s="64"/>
      <c r="F17" s="64" t="s">
        <v>46</v>
      </c>
      <c r="G17" s="94"/>
      <c r="H17" s="96">
        <f t="shared" si="2"/>
        <v>0</v>
      </c>
      <c r="I17" s="66"/>
      <c r="J17" s="66"/>
      <c r="K17" s="34">
        <v>274</v>
      </c>
      <c r="L17" s="35"/>
      <c r="M17" s="36"/>
      <c r="N17" s="38">
        <f t="shared" si="3"/>
        <v>274</v>
      </c>
      <c r="O17" s="42">
        <v>274</v>
      </c>
      <c r="P17" s="40" t="str">
        <f t="shared" si="1"/>
        <v>X</v>
      </c>
      <c r="R17" s="2"/>
    </row>
    <row r="18" spans="1:18" ht="30" customHeight="1">
      <c r="A18" s="41">
        <v>8</v>
      </c>
      <c r="B18" s="28">
        <v>41803</v>
      </c>
      <c r="C18" s="29" t="s">
        <v>59</v>
      </c>
      <c r="D18" s="29" t="s">
        <v>61</v>
      </c>
      <c r="E18" s="64"/>
      <c r="F18" s="64" t="s">
        <v>46</v>
      </c>
      <c r="G18" s="94"/>
      <c r="H18" s="96">
        <f t="shared" si="2"/>
        <v>0</v>
      </c>
      <c r="I18" s="66"/>
      <c r="J18" s="66"/>
      <c r="K18" s="34"/>
      <c r="L18" s="35">
        <v>51.7</v>
      </c>
      <c r="M18" s="35"/>
      <c r="N18" s="38">
        <f t="shared" si="3"/>
        <v>51.7</v>
      </c>
      <c r="O18" s="42">
        <v>51.7</v>
      </c>
      <c r="P18" s="40" t="str">
        <f t="shared" si="1"/>
        <v>X</v>
      </c>
      <c r="R18" s="2"/>
    </row>
    <row r="19" spans="1:18" ht="30" customHeight="1">
      <c r="A19" s="41">
        <v>9</v>
      </c>
      <c r="B19" s="28">
        <v>41803</v>
      </c>
      <c r="C19" s="29" t="s">
        <v>59</v>
      </c>
      <c r="D19" s="43" t="s">
        <v>62</v>
      </c>
      <c r="E19" s="64"/>
      <c r="F19" s="64" t="s">
        <v>46</v>
      </c>
      <c r="G19" s="95"/>
      <c r="H19" s="96">
        <f t="shared" si="2"/>
        <v>0</v>
      </c>
      <c r="I19" s="66"/>
      <c r="J19" s="66"/>
      <c r="K19" s="34">
        <v>123.82</v>
      </c>
      <c r="L19" s="35"/>
      <c r="M19" s="35"/>
      <c r="N19" s="38">
        <f t="shared" ref="N19:N31" si="4">SUM(H19:M19)</f>
        <v>123.82</v>
      </c>
      <c r="O19" s="42">
        <v>123.82</v>
      </c>
      <c r="P19" s="40" t="str">
        <f t="shared" si="1"/>
        <v>X</v>
      </c>
      <c r="R19" s="2"/>
    </row>
    <row r="20" spans="1:18" ht="30" customHeight="1">
      <c r="A20" s="41">
        <v>10</v>
      </c>
      <c r="B20" s="28">
        <v>41804</v>
      </c>
      <c r="C20" s="29" t="s">
        <v>59</v>
      </c>
      <c r="D20" s="43" t="s">
        <v>63</v>
      </c>
      <c r="E20" s="64"/>
      <c r="F20" s="64" t="s">
        <v>46</v>
      </c>
      <c r="G20" s="95"/>
      <c r="H20" s="96">
        <f t="shared" si="2"/>
        <v>0</v>
      </c>
      <c r="I20" s="66"/>
      <c r="J20" s="66"/>
      <c r="K20" s="34">
        <v>71.95</v>
      </c>
      <c r="L20" s="35"/>
      <c r="M20" s="35"/>
      <c r="N20" s="38">
        <f t="shared" si="4"/>
        <v>71.95</v>
      </c>
      <c r="O20" s="42">
        <v>71.95</v>
      </c>
      <c r="P20" s="40" t="str">
        <f t="shared" si="1"/>
        <v>X</v>
      </c>
      <c r="R20" s="2"/>
    </row>
    <row r="21" spans="1:18" ht="30" customHeight="1">
      <c r="A21" s="41">
        <v>11</v>
      </c>
      <c r="B21" s="28">
        <v>41806</v>
      </c>
      <c r="C21" s="29" t="s">
        <v>59</v>
      </c>
      <c r="D21" s="43" t="s">
        <v>64</v>
      </c>
      <c r="E21" s="64"/>
      <c r="F21" s="64" t="s">
        <v>46</v>
      </c>
      <c r="G21" s="95"/>
      <c r="H21" s="96">
        <f t="shared" si="2"/>
        <v>0</v>
      </c>
      <c r="I21" s="66"/>
      <c r="J21" s="66"/>
      <c r="K21" s="34"/>
      <c r="L21" s="35">
        <v>110.5</v>
      </c>
      <c r="M21" s="35"/>
      <c r="N21" s="38">
        <f t="shared" si="4"/>
        <v>110.5</v>
      </c>
      <c r="O21" s="42">
        <v>110.5</v>
      </c>
      <c r="P21" s="40" t="str">
        <f t="shared" si="1"/>
        <v>X</v>
      </c>
      <c r="R21" s="2"/>
    </row>
    <row r="22" spans="1:18" ht="30" customHeight="1">
      <c r="A22" s="41">
        <v>12</v>
      </c>
      <c r="B22" s="28">
        <v>41807</v>
      </c>
      <c r="C22" s="29" t="s">
        <v>59</v>
      </c>
      <c r="D22" s="43" t="s">
        <v>61</v>
      </c>
      <c r="E22" s="64"/>
      <c r="F22" s="64" t="s">
        <v>46</v>
      </c>
      <c r="G22" s="95"/>
      <c r="H22" s="96">
        <f t="shared" si="2"/>
        <v>0</v>
      </c>
      <c r="I22" s="66"/>
      <c r="J22" s="66"/>
      <c r="K22" s="34"/>
      <c r="L22" s="35">
        <v>98.64</v>
      </c>
      <c r="M22" s="35"/>
      <c r="N22" s="38">
        <f t="shared" si="4"/>
        <v>98.64</v>
      </c>
      <c r="O22" s="42">
        <v>98.64</v>
      </c>
      <c r="P22" s="40" t="str">
        <f t="shared" si="1"/>
        <v>X</v>
      </c>
      <c r="R22" s="2"/>
    </row>
    <row r="23" spans="1:18" ht="30" customHeight="1">
      <c r="A23" s="41">
        <v>13</v>
      </c>
      <c r="B23" s="28">
        <v>41807</v>
      </c>
      <c r="C23" s="29" t="s">
        <v>66</v>
      </c>
      <c r="D23" s="43" t="s">
        <v>68</v>
      </c>
      <c r="E23" s="64"/>
      <c r="F23" s="64" t="s">
        <v>65</v>
      </c>
      <c r="G23" s="95"/>
      <c r="H23" s="96">
        <f t="shared" si="2"/>
        <v>0</v>
      </c>
      <c r="I23" s="66"/>
      <c r="J23" s="66">
        <v>14</v>
      </c>
      <c r="K23" s="34"/>
      <c r="L23" s="35"/>
      <c r="M23" s="35"/>
      <c r="N23" s="38">
        <f t="shared" si="4"/>
        <v>14</v>
      </c>
      <c r="O23" s="42"/>
      <c r="P23" s="40" t="str">
        <f t="shared" si="1"/>
        <v/>
      </c>
      <c r="R23" s="2"/>
    </row>
    <row r="24" spans="1:18" ht="30" customHeight="1">
      <c r="A24" s="41">
        <v>14</v>
      </c>
      <c r="B24" s="28">
        <v>41808</v>
      </c>
      <c r="C24" s="29" t="s">
        <v>66</v>
      </c>
      <c r="D24" s="43" t="s">
        <v>67</v>
      </c>
      <c r="E24" s="64"/>
      <c r="F24" s="64" t="s">
        <v>65</v>
      </c>
      <c r="G24" s="95"/>
      <c r="H24" s="96">
        <f t="shared" si="2"/>
        <v>0</v>
      </c>
      <c r="I24" s="66"/>
      <c r="J24" s="66"/>
      <c r="K24" s="34"/>
      <c r="L24" s="35">
        <v>32.5</v>
      </c>
      <c r="M24" s="35"/>
      <c r="N24" s="38">
        <f t="shared" si="4"/>
        <v>32.5</v>
      </c>
      <c r="O24" s="42">
        <v>32.5</v>
      </c>
      <c r="P24" s="40" t="str">
        <f t="shared" si="1"/>
        <v/>
      </c>
      <c r="R24" s="2"/>
    </row>
    <row r="25" spans="1:18" ht="30" customHeight="1">
      <c r="A25" s="41">
        <v>15</v>
      </c>
      <c r="B25" s="28">
        <v>41808</v>
      </c>
      <c r="C25" s="29" t="s">
        <v>66</v>
      </c>
      <c r="D25" s="43" t="s">
        <v>69</v>
      </c>
      <c r="E25" s="64"/>
      <c r="F25" s="64" t="s">
        <v>65</v>
      </c>
      <c r="G25" s="95"/>
      <c r="H25" s="96">
        <f t="shared" si="2"/>
        <v>0</v>
      </c>
      <c r="I25" s="66"/>
      <c r="J25" s="66">
        <v>11</v>
      </c>
      <c r="K25" s="34"/>
      <c r="L25" s="35"/>
      <c r="M25" s="35"/>
      <c r="N25" s="38">
        <f t="shared" si="4"/>
        <v>11</v>
      </c>
      <c r="O25" s="42"/>
      <c r="P25" s="40" t="str">
        <f t="shared" si="1"/>
        <v/>
      </c>
      <c r="R25" s="2"/>
    </row>
    <row r="26" spans="1:18" ht="30" customHeight="1">
      <c r="A26" s="41">
        <v>16</v>
      </c>
      <c r="B26" s="28">
        <v>41808</v>
      </c>
      <c r="C26" s="2" t="s">
        <v>66</v>
      </c>
      <c r="D26" s="2" t="s">
        <v>72</v>
      </c>
      <c r="F26" s="2" t="s">
        <v>46</v>
      </c>
      <c r="G26" s="95"/>
      <c r="H26" s="96">
        <f t="shared" si="2"/>
        <v>0</v>
      </c>
      <c r="I26" s="66">
        <v>10.4</v>
      </c>
      <c r="J26" s="66"/>
      <c r="K26" s="34"/>
      <c r="L26" s="35"/>
      <c r="M26" s="35"/>
      <c r="N26" s="38">
        <f t="shared" si="4"/>
        <v>10.4</v>
      </c>
      <c r="O26" s="42">
        <v>10.4</v>
      </c>
      <c r="P26" s="40" t="str">
        <f t="shared" si="1"/>
        <v>X</v>
      </c>
      <c r="R26" s="2"/>
    </row>
    <row r="27" spans="1:18" ht="30" customHeight="1">
      <c r="A27" s="41">
        <v>17</v>
      </c>
      <c r="B27" s="28">
        <v>41810</v>
      </c>
      <c r="C27" s="29" t="s">
        <v>59</v>
      </c>
      <c r="D27" s="43" t="s">
        <v>70</v>
      </c>
      <c r="E27" s="64"/>
      <c r="F27" s="64" t="s">
        <v>46</v>
      </c>
      <c r="G27" s="95"/>
      <c r="H27" s="96">
        <f t="shared" si="2"/>
        <v>0</v>
      </c>
      <c r="I27" s="66"/>
      <c r="J27" s="66"/>
      <c r="K27" s="34"/>
      <c r="L27" s="35">
        <v>138</v>
      </c>
      <c r="M27" s="35"/>
      <c r="N27" s="38">
        <f t="shared" si="4"/>
        <v>138</v>
      </c>
      <c r="O27" s="42">
        <v>138</v>
      </c>
      <c r="P27" s="40" t="str">
        <f t="shared" si="1"/>
        <v>X</v>
      </c>
      <c r="R27" s="2"/>
    </row>
    <row r="28" spans="1:18" ht="30" customHeight="1">
      <c r="A28" s="41">
        <v>18</v>
      </c>
      <c r="B28" s="28">
        <v>41814</v>
      </c>
      <c r="C28" s="29" t="s">
        <v>59</v>
      </c>
      <c r="D28" s="43" t="s">
        <v>71</v>
      </c>
      <c r="E28" s="64"/>
      <c r="F28" s="64" t="s">
        <v>46</v>
      </c>
      <c r="G28" s="95"/>
      <c r="H28" s="96">
        <f t="shared" si="2"/>
        <v>0</v>
      </c>
      <c r="I28" s="66"/>
      <c r="J28" s="66"/>
      <c r="K28" s="34">
        <v>89.95</v>
      </c>
      <c r="L28" s="35"/>
      <c r="M28" s="35"/>
      <c r="N28" s="38">
        <f t="shared" si="4"/>
        <v>89.95</v>
      </c>
      <c r="O28" s="42">
        <v>89.95</v>
      </c>
      <c r="P28" s="40" t="str">
        <f t="shared" si="1"/>
        <v>X</v>
      </c>
      <c r="R28" s="2"/>
    </row>
    <row r="29" spans="1:18" ht="30" customHeight="1">
      <c r="A29" s="41">
        <v>19</v>
      </c>
      <c r="B29" s="28">
        <v>41806</v>
      </c>
      <c r="C29" s="2" t="s">
        <v>59</v>
      </c>
      <c r="D29" s="2" t="s">
        <v>73</v>
      </c>
      <c r="F29" s="2" t="s">
        <v>46</v>
      </c>
      <c r="G29" s="95"/>
      <c r="H29" s="96">
        <f t="shared" si="2"/>
        <v>0</v>
      </c>
      <c r="I29" s="66"/>
      <c r="J29" s="66"/>
      <c r="K29" s="34">
        <v>17.25</v>
      </c>
      <c r="L29" s="35"/>
      <c r="M29" s="35"/>
      <c r="N29" s="38">
        <f t="shared" si="4"/>
        <v>17.25</v>
      </c>
      <c r="O29" s="42">
        <v>17.25</v>
      </c>
      <c r="P29" s="40" t="str">
        <f>IF($F31="Milano","X","")</f>
        <v>X</v>
      </c>
      <c r="R29" s="2"/>
    </row>
    <row r="30" spans="1:18" ht="30" customHeight="1">
      <c r="A30" s="41">
        <v>20</v>
      </c>
      <c r="B30" s="28">
        <v>41817</v>
      </c>
      <c r="C30" s="2" t="s">
        <v>59</v>
      </c>
      <c r="D30" s="2" t="s">
        <v>75</v>
      </c>
      <c r="F30" s="2" t="s">
        <v>46</v>
      </c>
      <c r="G30" s="95"/>
      <c r="H30" s="96"/>
      <c r="I30" s="66"/>
      <c r="J30" s="66"/>
      <c r="K30" s="34">
        <v>72</v>
      </c>
      <c r="L30" s="35"/>
      <c r="M30" s="35"/>
      <c r="N30" s="38">
        <f t="shared" si="4"/>
        <v>72</v>
      </c>
      <c r="O30" s="42">
        <v>72</v>
      </c>
      <c r="P30" s="40"/>
      <c r="R30" s="2"/>
    </row>
    <row r="31" spans="1:18" ht="30" customHeight="1">
      <c r="A31" s="41">
        <v>21</v>
      </c>
      <c r="B31" s="28">
        <v>41820</v>
      </c>
      <c r="C31" s="29" t="s">
        <v>59</v>
      </c>
      <c r="D31" s="43" t="s">
        <v>76</v>
      </c>
      <c r="E31" s="64"/>
      <c r="F31" s="64" t="s">
        <v>46</v>
      </c>
      <c r="G31" s="95"/>
      <c r="H31" s="96">
        <f t="shared" si="2"/>
        <v>0</v>
      </c>
      <c r="I31" s="66"/>
      <c r="J31" s="66"/>
      <c r="K31" s="34">
        <v>20.36</v>
      </c>
      <c r="L31" s="35"/>
      <c r="M31" s="35"/>
      <c r="N31" s="38">
        <f t="shared" si="4"/>
        <v>20.36</v>
      </c>
      <c r="O31" s="42">
        <v>20.36</v>
      </c>
      <c r="P31" s="40"/>
      <c r="R31" s="2"/>
    </row>
    <row r="33" spans="1:17">
      <c r="A33" s="55"/>
      <c r="B33" s="56"/>
      <c r="C33" s="56"/>
      <c r="D33" s="56"/>
      <c r="E33" s="56"/>
      <c r="F33" s="56"/>
      <c r="G33" s="56"/>
      <c r="H33" s="56"/>
      <c r="I33" s="56"/>
      <c r="J33" s="97"/>
      <c r="K33" s="97"/>
      <c r="L33" s="56"/>
      <c r="M33" s="56"/>
      <c r="N33" s="56"/>
      <c r="O33" s="56"/>
      <c r="P33" s="97"/>
      <c r="Q33" s="3"/>
    </row>
    <row r="34" spans="1:17">
      <c r="A34" s="77"/>
      <c r="B34" s="78"/>
      <c r="C34" s="79"/>
      <c r="D34" s="80"/>
      <c r="E34" s="80"/>
      <c r="F34" s="81"/>
      <c r="G34" s="82"/>
      <c r="H34" s="83"/>
      <c r="I34" s="84"/>
      <c r="J34" s="97"/>
      <c r="K34" s="97"/>
      <c r="L34" s="84"/>
      <c r="M34" s="84"/>
      <c r="N34" s="85"/>
      <c r="O34" s="86"/>
      <c r="P34" s="97"/>
      <c r="Q34" s="3"/>
    </row>
    <row r="35" spans="1:17">
      <c r="A35" s="55"/>
      <c r="B35" s="71" t="s">
        <v>41</v>
      </c>
      <c r="C35" s="71"/>
      <c r="D35" s="71"/>
      <c r="E35" s="56"/>
      <c r="F35" s="56"/>
      <c r="G35" s="71" t="s">
        <v>43</v>
      </c>
      <c r="H35" s="71"/>
      <c r="I35" s="71"/>
      <c r="J35" s="97"/>
      <c r="K35" s="97"/>
      <c r="L35" s="71" t="s">
        <v>42</v>
      </c>
      <c r="M35" s="71"/>
      <c r="N35" s="71"/>
      <c r="O35" s="56"/>
      <c r="P35" s="97"/>
      <c r="Q35" s="3"/>
    </row>
    <row r="36" spans="1:17">
      <c r="A36" s="55"/>
      <c r="B36" s="56"/>
      <c r="C36" s="56"/>
      <c r="D36" s="56"/>
      <c r="E36" s="56"/>
      <c r="F36" s="56"/>
      <c r="G36" s="56"/>
      <c r="H36" s="56"/>
      <c r="I36" s="56"/>
      <c r="J36" s="97"/>
      <c r="K36" s="97"/>
      <c r="L36" s="56"/>
      <c r="M36" s="56"/>
      <c r="N36" s="56"/>
      <c r="O36" s="56"/>
      <c r="P36" s="97"/>
      <c r="Q36" s="3"/>
    </row>
    <row r="37" spans="1:17">
      <c r="A37" s="55"/>
      <c r="B37" s="56"/>
      <c r="C37" s="56"/>
      <c r="D37" s="56"/>
      <c r="E37" s="56"/>
      <c r="F37" s="56"/>
      <c r="G37" s="56"/>
      <c r="H37" s="56"/>
      <c r="I37" s="56"/>
      <c r="J37" s="97"/>
      <c r="K37" s="97"/>
      <c r="L37" s="56"/>
      <c r="M37" s="56"/>
      <c r="N37" s="56"/>
      <c r="O37" s="56"/>
      <c r="P37" s="97"/>
      <c r="Q37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34 N11:N31">
      <formula1>0</formula1>
      <formula2>0</formula2>
    </dataValidation>
    <dataValidation type="decimal" operator="greaterThanOrEqual" allowBlank="1" showErrorMessage="1" errorTitle="Valore" error="Inserire un numero maggiore o uguale a 0 (zero)!" sqref="H34:M34 H12:J31 H11:K11 K17:K31 L11:M31">
      <formula1>0</formula1>
      <formula2>0</formula2>
    </dataValidation>
    <dataValidation type="textLength" operator="greaterThan" allowBlank="1" showErrorMessage="1" sqref="D34:E34 F31 F27:F28 F19:F25">
      <formula1>1</formula1>
      <formula2>0</formula2>
    </dataValidation>
    <dataValidation type="textLength" operator="greaterThan" sqref="F34 G19:G31">
      <formula1>1</formula1>
      <formula2>0</formula2>
    </dataValidation>
    <dataValidation type="date" operator="greaterThanOrEqual" showErrorMessage="1" errorTitle="Data" error="Inserire una data superiore al 1/11/2000" sqref="B34 B14 B11:B12">
      <formula1>36831</formula1>
      <formula2>0</formula2>
    </dataValidation>
    <dataValidation type="textLength" operator="greaterThan" allowBlank="1" sqref="C34 D12:D13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3"/>
  <sheetViews>
    <sheetView tabSelected="1" view="pageBreakPreview" zoomScale="50" zoomScaleSheetLayoutView="50" workbookViewId="0">
      <pane ySplit="5" topLeftCell="A6" activePane="bottomLeft" state="frozen"/>
      <selection pane="bottomLeft" activeCell="R15" sqref="R15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41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16" t="s">
        <v>0</v>
      </c>
      <c r="C1" s="116"/>
      <c r="D1" s="117" t="s">
        <v>44</v>
      </c>
      <c r="E1" s="117"/>
      <c r="F1" s="46">
        <v>41791</v>
      </c>
      <c r="G1" s="45" t="s">
        <v>74</v>
      </c>
      <c r="L1" s="8" t="s">
        <v>31</v>
      </c>
      <c r="M1" s="3">
        <f>+P1-N7</f>
        <v>0</v>
      </c>
      <c r="N1" s="5" t="s">
        <v>1</v>
      </c>
      <c r="O1" s="6"/>
      <c r="P1" s="52">
        <f>SUM(H7:M7)</f>
        <v>455</v>
      </c>
      <c r="Q1" s="3" t="s">
        <v>28</v>
      </c>
      <c r="R1" s="98">
        <f>SUM(R11:R18)</f>
        <v>336.89</v>
      </c>
    </row>
    <row r="2" spans="1:18" s="8" customFormat="1" ht="57.75" customHeight="1">
      <c r="A2" s="4"/>
      <c r="B2" s="118" t="s">
        <v>2</v>
      </c>
      <c r="C2" s="118"/>
      <c r="D2" s="117" t="s">
        <v>45</v>
      </c>
      <c r="E2" s="117"/>
      <c r="F2" s="9"/>
      <c r="G2" s="9"/>
      <c r="N2" s="10" t="s">
        <v>3</v>
      </c>
      <c r="O2" s="11"/>
      <c r="P2" s="12"/>
      <c r="Q2" s="3" t="s">
        <v>27</v>
      </c>
      <c r="R2" s="98"/>
    </row>
    <row r="3" spans="1:18" s="8" customFormat="1" ht="35.25" customHeight="1">
      <c r="A3" s="4"/>
      <c r="B3" s="118" t="s">
        <v>26</v>
      </c>
      <c r="C3" s="118"/>
      <c r="D3" s="117" t="s">
        <v>27</v>
      </c>
      <c r="E3" s="117"/>
      <c r="N3" s="10" t="s">
        <v>4</v>
      </c>
      <c r="O3" s="11"/>
      <c r="P3" s="57">
        <f>+O7</f>
        <v>455</v>
      </c>
      <c r="Q3" s="13"/>
      <c r="R3" s="98">
        <f>SUM(R11:R18)</f>
        <v>336.89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8"/>
    </row>
    <row r="5" spans="1:18" s="8" customFormat="1" ht="43.5" customHeight="1" thickTop="1" thickBot="1">
      <c r="A5" s="4"/>
      <c r="B5" s="19" t="s">
        <v>6</v>
      </c>
      <c r="C5" s="20"/>
      <c r="D5" s="54">
        <v>3</v>
      </c>
      <c r="E5" s="14"/>
      <c r="F5" s="10" t="s">
        <v>7</v>
      </c>
      <c r="G5" s="72">
        <v>1.1100000000000001</v>
      </c>
      <c r="N5" s="121" t="s">
        <v>8</v>
      </c>
      <c r="O5" s="121"/>
      <c r="P5" s="53">
        <f>P1-P2-P3-P4</f>
        <v>0</v>
      </c>
      <c r="Q5" s="13"/>
      <c r="R5" s="98">
        <f>R1-R3</f>
        <v>0</v>
      </c>
    </row>
    <row r="6" spans="1:18" s="8" customFormat="1" ht="43.5" customHeight="1" thickTop="1" thickBot="1">
      <c r="A6" s="4"/>
      <c r="B6" s="51" t="s">
        <v>47</v>
      </c>
      <c r="C6" s="51"/>
      <c r="D6" s="14"/>
      <c r="E6" s="14"/>
      <c r="F6" s="10" t="s">
        <v>10</v>
      </c>
      <c r="G6" s="91">
        <v>11.11</v>
      </c>
      <c r="Q6" s="13"/>
    </row>
    <row r="7" spans="1:18" s="8" customFormat="1" ht="27" customHeight="1" thickTop="1" thickBot="1">
      <c r="A7" s="141" t="s">
        <v>30</v>
      </c>
      <c r="B7" s="142"/>
      <c r="C7" s="143"/>
      <c r="D7" s="128" t="s">
        <v>11</v>
      </c>
      <c r="E7" s="129"/>
      <c r="F7" s="129"/>
      <c r="G7" s="92">
        <f t="shared" ref="G7:O7" si="0">SUM(G11:G18)</f>
        <v>0</v>
      </c>
      <c r="H7" s="90">
        <f t="shared" si="0"/>
        <v>0</v>
      </c>
      <c r="I7" s="74">
        <f t="shared" si="0"/>
        <v>0</v>
      </c>
      <c r="J7" s="74">
        <f t="shared" si="0"/>
        <v>0</v>
      </c>
      <c r="K7" s="74">
        <f t="shared" si="0"/>
        <v>455</v>
      </c>
      <c r="L7" s="74">
        <f t="shared" si="0"/>
        <v>0</v>
      </c>
      <c r="M7" s="75">
        <f t="shared" si="0"/>
        <v>0</v>
      </c>
      <c r="N7" s="73">
        <f t="shared" si="0"/>
        <v>455</v>
      </c>
      <c r="O7" s="76">
        <f t="shared" si="0"/>
        <v>455</v>
      </c>
      <c r="P7" s="13">
        <f>+N7-SUM(H7:M7)</f>
        <v>0</v>
      </c>
    </row>
    <row r="8" spans="1:18" ht="36" customHeight="1" thickTop="1" thickBot="1">
      <c r="A8" s="103"/>
      <c r="B8" s="105" t="s">
        <v>12</v>
      </c>
      <c r="C8" s="105" t="s">
        <v>13</v>
      </c>
      <c r="D8" s="130" t="s">
        <v>25</v>
      </c>
      <c r="E8" s="105" t="s">
        <v>33</v>
      </c>
      <c r="F8" s="132" t="s">
        <v>32</v>
      </c>
      <c r="G8" s="133" t="s">
        <v>15</v>
      </c>
      <c r="H8" s="135" t="s">
        <v>16</v>
      </c>
      <c r="I8" s="115" t="s">
        <v>37</v>
      </c>
      <c r="J8" s="114" t="s">
        <v>39</v>
      </c>
      <c r="K8" s="114" t="s">
        <v>38</v>
      </c>
      <c r="L8" s="144" t="s">
        <v>22</v>
      </c>
      <c r="M8" s="145"/>
      <c r="N8" s="101" t="s">
        <v>17</v>
      </c>
      <c r="O8" s="113" t="s">
        <v>18</v>
      </c>
      <c r="P8" s="99" t="s">
        <v>19</v>
      </c>
      <c r="Q8" s="2"/>
      <c r="R8" s="136" t="s">
        <v>40</v>
      </c>
    </row>
    <row r="9" spans="1:18" ht="36" customHeight="1" thickTop="1" thickBot="1">
      <c r="A9" s="103"/>
      <c r="B9" s="105" t="s">
        <v>12</v>
      </c>
      <c r="C9" s="105"/>
      <c r="D9" s="131"/>
      <c r="E9" s="105"/>
      <c r="F9" s="132"/>
      <c r="G9" s="134"/>
      <c r="H9" s="135" t="s">
        <v>37</v>
      </c>
      <c r="I9" s="115" t="s">
        <v>37</v>
      </c>
      <c r="J9" s="115"/>
      <c r="K9" s="115" t="s">
        <v>36</v>
      </c>
      <c r="L9" s="126" t="s">
        <v>23</v>
      </c>
      <c r="M9" s="140" t="s">
        <v>24</v>
      </c>
      <c r="N9" s="101"/>
      <c r="O9" s="113"/>
      <c r="P9" s="99"/>
      <c r="Q9" s="2"/>
      <c r="R9" s="137"/>
    </row>
    <row r="10" spans="1:18" ht="37.5" customHeight="1" thickTop="1" thickBot="1">
      <c r="A10" s="103"/>
      <c r="B10" s="105"/>
      <c r="C10" s="105"/>
      <c r="D10" s="131"/>
      <c r="E10" s="105"/>
      <c r="F10" s="132"/>
      <c r="G10" s="89" t="s">
        <v>20</v>
      </c>
      <c r="H10" s="135"/>
      <c r="I10" s="115"/>
      <c r="J10" s="115"/>
      <c r="K10" s="115"/>
      <c r="L10" s="139"/>
      <c r="M10" s="120"/>
      <c r="N10" s="101"/>
      <c r="O10" s="113"/>
      <c r="P10" s="99"/>
      <c r="Q10" s="2"/>
      <c r="R10" s="138"/>
    </row>
    <row r="11" spans="1:18" ht="30" customHeight="1" thickTop="1">
      <c r="A11" s="27">
        <v>1</v>
      </c>
      <c r="B11" s="44">
        <v>41800</v>
      </c>
      <c r="C11" s="29" t="s">
        <v>55</v>
      </c>
      <c r="D11" s="30" t="s">
        <v>56</v>
      </c>
      <c r="E11" s="30"/>
      <c r="F11" s="31" t="s">
        <v>48</v>
      </c>
      <c r="G11" s="88"/>
      <c r="H11" s="33">
        <f>IF($D$3="si",($G$5/$G$6*G11),IF($D$3="no",G11*$G$4,0))</f>
        <v>0</v>
      </c>
      <c r="I11" s="34"/>
      <c r="J11" s="35"/>
      <c r="K11" s="63">
        <v>400</v>
      </c>
      <c r="L11" s="63"/>
      <c r="M11" s="37"/>
      <c r="N11" s="38">
        <f>SUM(H11:M11)</f>
        <v>400</v>
      </c>
      <c r="O11" s="39">
        <v>400</v>
      </c>
      <c r="P11" s="40"/>
      <c r="Q11" s="2"/>
      <c r="R11" s="67">
        <v>295.12</v>
      </c>
    </row>
    <row r="12" spans="1:18" ht="30" customHeight="1">
      <c r="A12" s="41">
        <v>2</v>
      </c>
      <c r="B12" s="44">
        <v>41801</v>
      </c>
      <c r="C12" s="29" t="s">
        <v>55</v>
      </c>
      <c r="D12" s="30" t="s">
        <v>57</v>
      </c>
      <c r="E12" s="30"/>
      <c r="F12" s="31" t="s">
        <v>48</v>
      </c>
      <c r="G12" s="32"/>
      <c r="H12" s="33">
        <f>IF($D$3="si",($G$5/$G$6*G12),IF($D$3="no",G12*$G$4,0))</f>
        <v>0</v>
      </c>
      <c r="I12" s="34"/>
      <c r="J12" s="35"/>
      <c r="K12" s="63">
        <v>2.5</v>
      </c>
      <c r="L12" s="36"/>
      <c r="M12" s="37"/>
      <c r="N12" s="38">
        <f>SUM(H12:M12)</f>
        <v>2.5</v>
      </c>
      <c r="O12" s="42">
        <v>2.5</v>
      </c>
      <c r="P12" s="40"/>
      <c r="Q12" s="2"/>
      <c r="R12" s="67">
        <v>1.91</v>
      </c>
    </row>
    <row r="13" spans="1:18" ht="30" customHeight="1">
      <c r="A13" s="41">
        <v>3</v>
      </c>
      <c r="B13" s="28">
        <v>41814</v>
      </c>
      <c r="C13" s="29" t="s">
        <v>55</v>
      </c>
      <c r="D13" s="30" t="s">
        <v>57</v>
      </c>
      <c r="E13" s="30"/>
      <c r="F13" s="31" t="s">
        <v>48</v>
      </c>
      <c r="G13" s="32"/>
      <c r="H13" s="33">
        <f t="shared" ref="H13:H18" si="1">IF($D$3="si",($G$5/$G$6*G13),IF($D$3="no",G13*$G$4,0))</f>
        <v>0</v>
      </c>
      <c r="I13" s="34"/>
      <c r="J13" s="35"/>
      <c r="K13" s="63">
        <v>2.5</v>
      </c>
      <c r="L13" s="36"/>
      <c r="M13" s="37"/>
      <c r="N13" s="38">
        <f t="shared" ref="N13:N18" si="2">SUM(H13:M13)</f>
        <v>2.5</v>
      </c>
      <c r="O13" s="42">
        <v>2.5</v>
      </c>
      <c r="P13" s="40" t="str">
        <f t="shared" ref="P13:P18" si="3">IF(F13="Milano","X","")</f>
        <v/>
      </c>
      <c r="Q13" s="2"/>
      <c r="R13" s="68">
        <v>1.9</v>
      </c>
    </row>
    <row r="14" spans="1:18" ht="30" customHeight="1">
      <c r="A14" s="41">
        <v>4</v>
      </c>
      <c r="B14" s="28">
        <v>41814</v>
      </c>
      <c r="C14" s="29" t="s">
        <v>55</v>
      </c>
      <c r="D14" s="30" t="s">
        <v>77</v>
      </c>
      <c r="E14" s="30"/>
      <c r="F14" s="31" t="s">
        <v>48</v>
      </c>
      <c r="G14" s="32"/>
      <c r="H14" s="33">
        <f t="shared" si="1"/>
        <v>0</v>
      </c>
      <c r="I14" s="34"/>
      <c r="J14" s="35"/>
      <c r="K14" s="63">
        <v>50</v>
      </c>
      <c r="L14" s="36"/>
      <c r="M14" s="37"/>
      <c r="N14" s="38">
        <f t="shared" si="2"/>
        <v>50</v>
      </c>
      <c r="O14" s="42">
        <v>50</v>
      </c>
      <c r="P14" s="40" t="str">
        <f t="shared" si="3"/>
        <v/>
      </c>
      <c r="Q14" s="2"/>
      <c r="R14" s="69">
        <v>37.96</v>
      </c>
    </row>
    <row r="15" spans="1:18" ht="30" customHeight="1">
      <c r="A15" s="41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3"/>
      <c r="L15" s="36"/>
      <c r="M15" s="37"/>
      <c r="N15" s="38">
        <f t="shared" si="2"/>
        <v>0</v>
      </c>
      <c r="O15" s="42"/>
      <c r="P15" s="40" t="str">
        <f t="shared" si="3"/>
        <v/>
      </c>
      <c r="Q15" s="2"/>
      <c r="R15" s="70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3"/>
      <c r="L16" s="36"/>
      <c r="M16" s="37"/>
      <c r="N16" s="38">
        <f t="shared" si="2"/>
        <v>0</v>
      </c>
      <c r="O16" s="42"/>
      <c r="P16" s="40" t="str">
        <f t="shared" si="3"/>
        <v/>
      </c>
      <c r="Q16" s="2"/>
      <c r="R16" s="69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3"/>
      <c r="L17" s="36"/>
      <c r="M17" s="37"/>
      <c r="N17" s="38">
        <f t="shared" si="2"/>
        <v>0</v>
      </c>
      <c r="O17" s="42"/>
      <c r="P17" s="40" t="str">
        <f t="shared" si="3"/>
        <v/>
      </c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3"/>
      <c r="L18" s="36"/>
      <c r="M18" s="37"/>
      <c r="N18" s="38">
        <f t="shared" si="2"/>
        <v>0</v>
      </c>
      <c r="O18" s="42"/>
      <c r="P18" s="40" t="str">
        <f t="shared" si="3"/>
        <v/>
      </c>
      <c r="Q18" s="2"/>
      <c r="R18" s="69"/>
    </row>
    <row r="19" spans="1:18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8">
      <c r="A20" s="77"/>
      <c r="B20" s="78"/>
      <c r="C20" s="79"/>
      <c r="D20" s="80"/>
      <c r="E20" s="80"/>
      <c r="F20" s="81"/>
      <c r="G20" s="82"/>
      <c r="H20" s="83"/>
      <c r="I20" s="84"/>
      <c r="J20" s="84"/>
      <c r="K20" s="84"/>
      <c r="L20" s="84"/>
      <c r="M20" s="84"/>
      <c r="N20" s="85"/>
      <c r="O20" s="86"/>
      <c r="P20" s="87"/>
    </row>
    <row r="21" spans="1:18">
      <c r="A21" s="55"/>
      <c r="B21" s="71" t="s">
        <v>41</v>
      </c>
      <c r="C21" s="71"/>
      <c r="D21" s="71"/>
      <c r="E21" s="56"/>
      <c r="F21" s="56"/>
      <c r="G21" s="71" t="s">
        <v>43</v>
      </c>
      <c r="H21" s="71"/>
      <c r="I21" s="71"/>
      <c r="J21" s="56"/>
      <c r="K21" s="56"/>
      <c r="L21" s="71" t="s">
        <v>42</v>
      </c>
      <c r="M21" s="71"/>
      <c r="N21" s="71"/>
      <c r="O21" s="56"/>
      <c r="P21" s="87"/>
    </row>
    <row r="22" spans="1:18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87"/>
    </row>
    <row r="23" spans="1:18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0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EUR</vt:lpstr>
      <vt:lpstr>Nota Spese USD</vt:lpstr>
      <vt:lpstr>'Nota Spese EUR'!Print_Area</vt:lpstr>
      <vt:lpstr>'Nota Spese USD'!Print_Area</vt:lpstr>
      <vt:lpstr>'Nota Spese EUR'!Print_Titles</vt:lpstr>
      <vt:lpstr>'Nota Spese USD'!Print_Titles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2014-07-04T09:27:46Z</cp:lastPrinted>
  <dcterms:created xsi:type="dcterms:W3CDTF">2007-03-06T14:42:56Z</dcterms:created>
  <dcterms:modified xsi:type="dcterms:W3CDTF">2014-10-28T11:24:19Z</dcterms:modified>
</cp:coreProperties>
</file>