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480" windowHeight="8130" tabRatio="433" activeTab="2"/>
  </bookViews>
  <sheets>
    <sheet name="Anticipi EUR" sheetId="1" r:id="rId1"/>
    <sheet name="Anticipi SAR" sheetId="6" r:id="rId2"/>
    <sheet name="Anticipi MAD" sheetId="5" r:id="rId3"/>
  </sheets>
  <definedNames>
    <definedName name="_xlnm.Print_Area" localSheetId="0">'Anticipi EUR'!$A$1:$S$28</definedName>
    <definedName name="_xlnm.Print_Area" localSheetId="2">'Anticipi MAD'!$A$1:$R$23</definedName>
    <definedName name="_xlnm.Print_Area" localSheetId="1">'Anticipi SAR'!$A$1:$R$23</definedName>
    <definedName name="_xlnm.Print_Titles" localSheetId="0">'Anticipi EUR'!$7:$10</definedName>
    <definedName name="_xlnm.Print_Titles" localSheetId="2">'Anticipi MAD'!$1:$10</definedName>
    <definedName name="_xlnm.Print_Titles" localSheetId="1">'Anticipi SAR'!$1:$10</definedName>
  </definedNames>
  <calcPr calcId="125725"/>
</workbook>
</file>

<file path=xl/calcChain.xml><?xml version="1.0" encoding="utf-8"?>
<calcChain xmlns="http://schemas.openxmlformats.org/spreadsheetml/2006/main">
  <c r="R1" i="5"/>
  <c r="R5" s="1"/>
  <c r="R5" i="6"/>
  <c r="R1"/>
  <c r="H15" i="1" l="1"/>
  <c r="H17" l="1"/>
  <c r="H18"/>
  <c r="H11" l="1"/>
  <c r="H12"/>
  <c r="H13"/>
  <c r="H14"/>
  <c r="H16"/>
  <c r="H19"/>
  <c r="H20"/>
  <c r="P18" i="6" l="1"/>
  <c r="N18"/>
  <c r="P17"/>
  <c r="N17"/>
  <c r="P16"/>
  <c r="N16"/>
  <c r="P15"/>
  <c r="N15"/>
  <c r="P14"/>
  <c r="N14"/>
  <c r="P13"/>
  <c r="N13"/>
  <c r="N12"/>
  <c r="N11"/>
  <c r="O7"/>
  <c r="P3" s="1"/>
  <c r="M7"/>
  <c r="L7"/>
  <c r="K7"/>
  <c r="J7"/>
  <c r="I7"/>
  <c r="H7"/>
  <c r="G7"/>
  <c r="P1" l="1"/>
  <c r="P5" s="1"/>
  <c r="N7"/>
  <c r="P7" s="1"/>
  <c r="P18" i="5"/>
  <c r="N18"/>
  <c r="P17"/>
  <c r="N17"/>
  <c r="P16"/>
  <c r="N16"/>
  <c r="P15"/>
  <c r="N15"/>
  <c r="P14"/>
  <c r="N14"/>
  <c r="P13"/>
  <c r="N13"/>
  <c r="N12"/>
  <c r="H7"/>
  <c r="O7"/>
  <c r="P3" s="1"/>
  <c r="M7"/>
  <c r="L7"/>
  <c r="K7"/>
  <c r="J7"/>
  <c r="I7"/>
  <c r="G7"/>
  <c r="M1" i="6" l="1"/>
  <c r="P1" i="5"/>
  <c r="P5" s="1"/>
  <c r="N11"/>
  <c r="N7" s="1"/>
  <c r="P7" s="1"/>
  <c r="H21" i="1"/>
  <c r="H22"/>
  <c r="M1" i="5" l="1"/>
  <c r="P18" i="1" l="1"/>
  <c r="P17"/>
  <c r="N11" l="1"/>
  <c r="N12"/>
  <c r="N13"/>
  <c r="N14"/>
  <c r="N15"/>
  <c r="N16"/>
  <c r="O7" l="1"/>
  <c r="P3" s="1"/>
  <c r="G7"/>
  <c r="I7"/>
  <c r="M7"/>
  <c r="L7"/>
  <c r="K7"/>
  <c r="J7"/>
  <c r="P11"/>
  <c r="H7" l="1"/>
  <c r="P1" s="1"/>
  <c r="P5" s="1"/>
  <c r="P22"/>
  <c r="P21"/>
  <c r="P20"/>
  <c r="N22"/>
  <c r="N21"/>
  <c r="N20"/>
  <c r="P19"/>
  <c r="N19"/>
  <c r="N18"/>
  <c r="N17"/>
  <c r="P16"/>
  <c r="P15"/>
  <c r="P14"/>
  <c r="P13"/>
  <c r="P12"/>
  <c r="N7" l="1"/>
  <c r="P7" l="1"/>
  <c r="M1" l="1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<sst xmlns="http://schemas.openxmlformats.org/spreadsheetml/2006/main" count="203" uniqueCount="75">
  <si>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</si>
  <si>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</si>
  <si>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</si>
  <si>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</si>
  <si>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</si>
  <si>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</si>
  <si>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</si>
  <si>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</si>
  <si>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</si>
  <si>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</si>
  <si>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</si>
  <si>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</si>
  <si>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</si>
  <si>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</si>
  <si>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</si>
  <si>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</si>
  <si>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</si>
  <si>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</si>
  <si>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</si>
  <si>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</si>
  <si>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</si>
  <si>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</si>
  <si>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</si>
  <si>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</si>
  <si>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</si>
  <si>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</si>
  <si>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</si>
  <si>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</si>
  <si>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</si>
  <si>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Check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</si>
  <si>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</si>
  <si>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</si>
  <si>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</si>
  <si>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</si>
  <si>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</si>
  <si>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</si>
  <si>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MESE</t>
  </si>
  <si>
    <t>Firma Dipendente</t>
  </si>
  <si>
    <t>Autorizzazione Responsabile Amministrativo</t>
  </si>
  <si>
    <t>Verifica Amministrativa</t>
  </si>
  <si>
    <t>Alessandro Scarafile</t>
  </si>
  <si>
    <t>Daniele Milan</t>
  </si>
  <si>
    <t>Chilometri</t>
  </si>
  <si>
    <t>Autostrada</t>
  </si>
  <si>
    <t>Parcheggio</t>
  </si>
  <si>
    <t>SPESE ESTERO</t>
  </si>
  <si>
    <t>Paese</t>
  </si>
  <si>
    <t>Valuta</t>
  </si>
  <si>
    <t>SPESE VITTO / ALLOGGIO</t>
  </si>
  <si>
    <t>Controvalore € Carta Credito</t>
  </si>
  <si>
    <t>Pasto</t>
  </si>
  <si>
    <t>-</t>
  </si>
  <si>
    <t>Milano</t>
  </si>
  <si>
    <t>Aeroporto Malpensa (andata)</t>
  </si>
  <si>
    <t>Aeroporto Malpensa (ritorno)</t>
  </si>
  <si>
    <t>Delivery Bahrein</t>
  </si>
  <si>
    <t>Aeroporto Linate</t>
  </si>
  <si>
    <t>Madrid</t>
  </si>
  <si>
    <t>Aeroporto Malpensa</t>
  </si>
  <si>
    <t>Pre-sales Arabia Saudita</t>
  </si>
  <si>
    <t>Pre-sales Marocco</t>
  </si>
  <si>
    <t>05_01</t>
  </si>
  <si>
    <t>Volo Madrid-Casablanca</t>
  </si>
  <si>
    <t>Volo Casablanca-Madrid</t>
  </si>
  <si>
    <t>Casablanca</t>
  </si>
  <si>
    <t>(importi in Valuta SAR)</t>
  </si>
  <si>
    <t>05_02</t>
  </si>
  <si>
    <t>Arabia Saudita</t>
  </si>
  <si>
    <t>SAR</t>
  </si>
  <si>
    <t>05_03</t>
  </si>
  <si>
    <t>(importi in Valuta MAD)</t>
  </si>
  <si>
    <t>MAD</t>
  </si>
  <si>
    <t>Marocco</t>
  </si>
  <si>
    <t>Extra Hotel</t>
  </si>
  <si>
    <t>Taxi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</si>
</sst>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2" formatCode="&quot;€&quot;\ #,##0.00"/>
  </numFmts>
  <fonts count="12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i/>
      <sz val="20"/>
      <color indexed="10"/>
      <name val="Gulim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48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171" fontId="1" fillId="0" borderId="17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20" xfId="0" applyNumberFormat="1" applyFont="1" applyBorder="1" applyAlignment="1" applyProtection="1">
      <alignment horizontal="right" vertical="center"/>
      <protection locked="0"/>
    </xf>
    <xf numFmtId="164" fontId="1" fillId="3" borderId="21" xfId="1" applyFont="1" applyFill="1" applyBorder="1" applyAlignment="1" applyProtection="1">
      <alignment horizontal="right" vertical="center"/>
    </xf>
    <xf numFmtId="4" fontId="1" fillId="4" borderId="22" xfId="0" applyNumberFormat="1" applyFont="1" applyFill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/>
    </xf>
    <xf numFmtId="169" fontId="1" fillId="6" borderId="23" xfId="0" applyNumberFormat="1" applyFont="1" applyFill="1" applyBorder="1" applyAlignment="1" applyProtection="1">
      <alignment horizontal="center" vertical="center"/>
    </xf>
    <xf numFmtId="4" fontId="1" fillId="4" borderId="21" xfId="0" applyNumberFormat="1" applyFont="1" applyFill="1" applyBorder="1" applyAlignment="1" applyProtection="1">
      <alignment vertical="center"/>
      <protection locked="0"/>
    </xf>
    <xf numFmtId="170" fontId="1" fillId="0" borderId="18" xfId="0" applyNumberFormat="1" applyFont="1" applyBorder="1" applyAlignment="1" applyProtection="1">
      <alignment horizontal="center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28" xfId="0" applyNumberFormat="1" applyFont="1" applyBorder="1" applyAlignment="1" applyProtection="1">
      <alignment horizontal="center" vertical="center" wrapText="1"/>
    </xf>
    <xf numFmtId="0" fontId="1" fillId="8" borderId="33" xfId="0" applyNumberFormat="1" applyFont="1" applyFill="1" applyBorder="1" applyAlignment="1" applyProtection="1">
      <alignment horizontal="center" vertical="center"/>
    </xf>
    <xf numFmtId="0" fontId="1" fillId="8" borderId="34" xfId="0" applyNumberFormat="1" applyFont="1" applyFill="1" applyBorder="1" applyAlignment="1" applyProtection="1">
      <alignment vertical="center"/>
    </xf>
    <xf numFmtId="0" fontId="1" fillId="8" borderId="35" xfId="0" applyNumberFormat="1" applyFont="1" applyFill="1" applyBorder="1" applyAlignment="1" applyProtection="1">
      <alignment vertical="center"/>
    </xf>
    <xf numFmtId="0" fontId="2" fillId="7" borderId="29" xfId="0" applyFont="1" applyFill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38" xfId="0" applyFont="1" applyFill="1" applyBorder="1" applyAlignment="1" applyProtection="1">
      <alignment horizontal="center" vertical="center"/>
    </xf>
    <xf numFmtId="168" fontId="1" fillId="2" borderId="49" xfId="0" applyNumberFormat="1" applyFont="1" applyFill="1" applyBorder="1" applyAlignment="1" applyProtection="1">
      <alignment horizontal="right" vertical="center"/>
    </xf>
    <xf numFmtId="168" fontId="1" fillId="2" borderId="50" xfId="0" applyNumberFormat="1" applyFont="1" applyFill="1" applyBorder="1" applyAlignment="1" applyProtection="1">
      <alignment horizontal="right" vertical="center"/>
    </xf>
    <xf numFmtId="168" fontId="1" fillId="2" borderId="51" xfId="0" applyNumberFormat="1" applyFont="1" applyFill="1" applyBorder="1" applyAlignment="1" applyProtection="1">
      <alignment horizontal="right" vertical="center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168" fontId="1" fillId="2" borderId="53" xfId="0" applyNumberFormat="1" applyFont="1" applyFill="1" applyBorder="1" applyAlignment="1" applyProtection="1">
      <alignment horizontal="right" vertical="center"/>
    </xf>
    <xf numFmtId="0" fontId="1" fillId="9" borderId="54" xfId="0" applyFont="1" applyFill="1" applyBorder="1" applyAlignment="1" applyProtection="1">
      <alignment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1" fillId="0" borderId="22" xfId="0" applyFont="1" applyBorder="1" applyAlignment="1" applyProtection="1">
      <alignment vertical="center"/>
      <protection locked="0"/>
    </xf>
    <xf numFmtId="4" fontId="1" fillId="9" borderId="0" xfId="0" applyNumberFormat="1" applyFont="1" applyFill="1" applyAlignment="1" applyProtection="1">
      <alignment vertical="center"/>
    </xf>
    <xf numFmtId="0" fontId="1" fillId="0" borderId="55" xfId="0" applyFont="1" applyFill="1" applyBorder="1" applyAlignment="1" applyProtection="1">
      <alignment vertical="center"/>
      <protection locked="0"/>
    </xf>
    <xf numFmtId="0" fontId="1" fillId="0" borderId="22" xfId="0" applyFont="1" applyFill="1" applyBorder="1" applyAlignment="1" applyProtection="1">
      <alignment vertical="center"/>
      <protection locked="0"/>
    </xf>
    <xf numFmtId="171" fontId="1" fillId="0" borderId="17" xfId="0" applyNumberFormat="1" applyFont="1" applyFill="1" applyBorder="1" applyAlignment="1" applyProtection="1">
      <alignment horizontal="right"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3" fontId="2" fillId="5" borderId="7" xfId="0" applyNumberFormat="1" applyFont="1" applyFill="1" applyBorder="1" applyAlignment="1" applyProtection="1">
      <alignment vertical="center"/>
    </xf>
    <xf numFmtId="0" fontId="11" fillId="9" borderId="0" xfId="0" applyNumberFormat="1" applyFont="1" applyFill="1" applyBorder="1" applyAlignment="1" applyProtection="1">
      <alignment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59" xfId="0" applyNumberFormat="1" applyFont="1" applyFill="1" applyBorder="1" applyAlignment="1" applyProtection="1">
      <alignment horizontal="center" vertical="center"/>
    </xf>
    <xf numFmtId="4" fontId="1" fillId="2" borderId="60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25" xfId="0" applyNumberFormat="1" applyFont="1" applyFill="1" applyBorder="1" applyAlignment="1" applyProtection="1">
      <alignment horizontal="right" vertical="center"/>
    </xf>
    <xf numFmtId="0" fontId="1" fillId="2" borderId="69" xfId="0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72" xfId="0" applyNumberFormat="1" applyFont="1" applyBorder="1" applyAlignment="1" applyProtection="1">
      <alignment horizontal="center" vertical="center"/>
      <protection locked="0"/>
    </xf>
    <xf numFmtId="171" fontId="1" fillId="0" borderId="73" xfId="0" applyNumberFormat="1" applyFont="1" applyBorder="1" applyAlignment="1" applyProtection="1">
      <alignment horizontal="right" vertical="center"/>
    </xf>
    <xf numFmtId="171" fontId="1" fillId="0" borderId="52" xfId="0" applyNumberFormat="1" applyFont="1" applyBorder="1" applyAlignment="1" applyProtection="1">
      <alignment horizontal="right" vertical="center"/>
      <protection locked="0"/>
    </xf>
    <xf numFmtId="0" fontId="2" fillId="0" borderId="74" xfId="0" applyFont="1" applyBorder="1" applyAlignment="1" applyProtection="1">
      <alignment horizontal="right" vertical="center" wrapText="1"/>
    </xf>
    <xf numFmtId="38" fontId="1" fillId="0" borderId="75" xfId="0" applyNumberFormat="1" applyFont="1" applyBorder="1" applyAlignment="1" applyProtection="1">
      <alignment horizontal="center" vertical="center"/>
      <protection locked="0"/>
    </xf>
    <xf numFmtId="40" fontId="2" fillId="0" borderId="74" xfId="0" applyNumberFormat="1" applyFont="1" applyBorder="1" applyAlignment="1" applyProtection="1">
      <alignment vertical="center"/>
    </xf>
    <xf numFmtId="0" fontId="2" fillId="0" borderId="74" xfId="0" applyFont="1" applyBorder="1" applyAlignment="1" applyProtection="1">
      <alignment vertical="center"/>
    </xf>
    <xf numFmtId="0" fontId="2" fillId="0" borderId="74" xfId="0" applyFont="1" applyBorder="1" applyAlignment="1" applyProtection="1">
      <alignment horizontal="right" vertical="center"/>
    </xf>
    <xf numFmtId="0" fontId="2" fillId="9" borderId="0" xfId="0" applyFont="1" applyFill="1" applyBorder="1" applyAlignment="1" applyProtection="1">
      <alignment vertical="center"/>
    </xf>
    <xf numFmtId="49" fontId="1" fillId="0" borderId="16" xfId="0" applyNumberFormat="1" applyFont="1" applyFill="1" applyBorder="1" applyAlignment="1" applyProtection="1">
      <alignment horizontal="left" vertical="center"/>
      <protection locked="0"/>
    </xf>
    <xf numFmtId="171" fontId="1" fillId="0" borderId="52" xfId="0" applyNumberFormat="1" applyFont="1" applyFill="1" applyBorder="1" applyAlignment="1" applyProtection="1">
      <alignment horizontal="right" vertical="center"/>
    </xf>
    <xf numFmtId="171" fontId="1" fillId="0" borderId="17" xfId="0" applyNumberFormat="1" applyFont="1" applyFill="1" applyBorder="1" applyAlignment="1" applyProtection="1">
      <alignment horizontal="right" vertical="center"/>
      <protection locked="0"/>
    </xf>
    <xf numFmtId="171" fontId="1" fillId="0" borderId="15" xfId="0" applyNumberFormat="1" applyFont="1" applyFill="1" applyBorder="1" applyAlignment="1" applyProtection="1">
      <alignment horizontal="right" vertical="center"/>
      <protection locked="0"/>
    </xf>
    <xf numFmtId="171" fontId="1" fillId="0" borderId="19" xfId="0" applyNumberFormat="1" applyFont="1" applyFill="1" applyBorder="1" applyAlignment="1" applyProtection="1">
      <alignment horizontal="right" vertical="center"/>
      <protection locked="0"/>
    </xf>
    <xf numFmtId="0" fontId="2" fillId="5" borderId="27" xfId="0" applyNumberFormat="1" applyFont="1" applyFill="1" applyBorder="1" applyAlignment="1" applyProtection="1">
      <alignment horizontal="center" vertical="center"/>
    </xf>
    <xf numFmtId="49" fontId="2" fillId="4" borderId="1" xfId="0" applyNumberFormat="1" applyFont="1" applyFill="1" applyBorder="1" applyAlignment="1" applyProtection="1">
      <alignment horizontal="left" vertical="center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30" xfId="0" applyFont="1" applyFill="1" applyBorder="1" applyAlignment="1" applyProtection="1">
      <alignment horizontal="center" vertical="center" wrapText="1"/>
    </xf>
    <xf numFmtId="0" fontId="1" fillId="2" borderId="42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2" fillId="7" borderId="36" xfId="0" applyFont="1" applyFill="1" applyBorder="1" applyAlignment="1" applyProtection="1">
      <alignment horizontal="center" vertical="center"/>
    </xf>
    <xf numFmtId="0" fontId="2" fillId="7" borderId="37" xfId="0" applyFont="1" applyFill="1" applyBorder="1" applyAlignment="1" applyProtection="1">
      <alignment horizontal="center" vertical="center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49" fontId="2" fillId="4" borderId="26" xfId="0" applyNumberFormat="1" applyFont="1" applyFill="1" applyBorder="1" applyAlignment="1" applyProtection="1">
      <alignment horizontal="left" vertical="center"/>
    </xf>
    <xf numFmtId="0" fontId="1" fillId="2" borderId="43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textRotation="180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1" fillId="6" borderId="32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29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1" fillId="2" borderId="39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0" fontId="1" fillId="2" borderId="41" xfId="0" applyFont="1" applyFill="1" applyBorder="1" applyAlignment="1" applyProtection="1">
      <alignment horizontal="center" vertical="center" wrapText="1"/>
    </xf>
    <xf numFmtId="4" fontId="1" fillId="0" borderId="41" xfId="0" applyNumberFormat="1" applyFont="1" applyBorder="1" applyAlignment="1" applyProtection="1">
      <alignment horizontal="center" vertical="center" wrapText="1"/>
    </xf>
    <xf numFmtId="4" fontId="1" fillId="0" borderId="25" xfId="0" applyNumberFormat="1" applyFont="1" applyBorder="1" applyAlignment="1" applyProtection="1">
      <alignment horizontal="center" vertical="center" wrapText="1"/>
    </xf>
    <xf numFmtId="0" fontId="2" fillId="0" borderId="65" xfId="0" applyFont="1" applyBorder="1" applyAlignment="1" applyProtection="1">
      <alignment horizontal="center" vertical="center" wrapText="1"/>
    </xf>
    <xf numFmtId="0" fontId="2" fillId="0" borderId="68" xfId="0" applyFont="1" applyBorder="1" applyAlignment="1" applyProtection="1">
      <alignment horizontal="center" vertical="center" wrapText="1"/>
    </xf>
    <xf numFmtId="0" fontId="2" fillId="0" borderId="71" xfId="0" applyFont="1" applyBorder="1" applyAlignment="1" applyProtection="1">
      <alignment horizontal="center" vertical="center" wrapText="1"/>
    </xf>
    <xf numFmtId="0" fontId="1" fillId="2" borderId="70" xfId="0" applyFont="1" applyFill="1" applyBorder="1" applyAlignment="1" applyProtection="1">
      <alignment horizontal="center" vertical="center" wrapText="1"/>
    </xf>
    <xf numFmtId="0" fontId="1" fillId="2" borderId="67" xfId="0" applyFont="1" applyFill="1" applyBorder="1" applyAlignment="1" applyProtection="1">
      <alignment horizontal="center" vertical="center" wrapText="1"/>
    </xf>
    <xf numFmtId="0" fontId="1" fillId="10" borderId="56" xfId="0" applyNumberFormat="1" applyFont="1" applyFill="1" applyBorder="1" applyAlignment="1" applyProtection="1">
      <alignment horizontal="center" vertical="center"/>
    </xf>
    <xf numFmtId="0" fontId="1" fillId="10" borderId="57" xfId="0" applyNumberFormat="1" applyFont="1" applyFill="1" applyBorder="1" applyAlignment="1" applyProtection="1">
      <alignment horizontal="center" vertical="center"/>
    </xf>
    <xf numFmtId="0" fontId="1" fillId="10" borderId="58" xfId="0" applyNumberFormat="1" applyFont="1" applyFill="1" applyBorder="1" applyAlignment="1" applyProtection="1">
      <alignment horizontal="center" vertical="center"/>
    </xf>
    <xf numFmtId="38" fontId="1" fillId="2" borderId="36" xfId="0" applyNumberFormat="1" applyFont="1" applyFill="1" applyBorder="1" applyAlignment="1" applyProtection="1">
      <alignment horizontal="center" vertical="center"/>
    </xf>
    <xf numFmtId="38" fontId="1" fillId="2" borderId="37" xfId="0" applyNumberFormat="1" applyFont="1" applyFill="1" applyBorder="1" applyAlignment="1" applyProtection="1">
      <alignment horizontal="center" vertical="center"/>
    </xf>
    <xf numFmtId="0" fontId="2" fillId="7" borderId="60" xfId="0" applyFont="1" applyFill="1" applyBorder="1" applyAlignment="1" applyProtection="1">
      <alignment horizontal="center" vertical="center" wrapText="1"/>
    </xf>
    <xf numFmtId="0" fontId="2" fillId="7" borderId="60" xfId="0" applyFont="1" applyFill="1" applyBorder="1" applyAlignment="1" applyProtection="1">
      <alignment horizontal="center" vertical="center"/>
    </xf>
    <xf numFmtId="0" fontId="2" fillId="7" borderId="30" xfId="0" applyFont="1" applyFill="1" applyBorder="1" applyAlignment="1" applyProtection="1">
      <alignment horizontal="center" vertical="center" wrapText="1"/>
    </xf>
    <xf numFmtId="0" fontId="1" fillId="2" borderId="61" xfId="0" applyFont="1" applyFill="1" applyBorder="1" applyAlignment="1" applyProtection="1">
      <alignment horizontal="center" vertical="center" wrapText="1"/>
    </xf>
    <xf numFmtId="0" fontId="1" fillId="2" borderId="66" xfId="0" applyFont="1" applyFill="1" applyBorder="1" applyAlignment="1" applyProtection="1">
      <alignment horizontal="center" vertical="center" wrapText="1"/>
    </xf>
    <xf numFmtId="0" fontId="1" fillId="2" borderId="62" xfId="0" applyFont="1" applyFill="1" applyBorder="1" applyAlignment="1" applyProtection="1">
      <alignment horizontal="center" vertical="center" wrapText="1"/>
    </xf>
    <xf numFmtId="0" fontId="1" fillId="2" borderId="63" xfId="0" applyFont="1" applyFill="1" applyBorder="1" applyAlignment="1" applyProtection="1">
      <alignment horizontal="center" vertical="center" wrapText="1"/>
    </xf>
    <xf numFmtId="0" fontId="1" fillId="2" borderId="64" xfId="0" applyFont="1" applyFill="1" applyBorder="1" applyAlignment="1" applyProtection="1">
      <alignment horizontal="center" vertical="center" wrapText="1"/>
    </xf>
    <xf numFmtId="172" fontId="2" fillId="0" borderId="0" xfId="0" applyNumberFormat="1" applyFont="1" applyAlignment="1" applyProtection="1">
      <alignment vertical="center"/>
    </xf>
  </cellXfs>
  <cellStyles count="2">
    <cellStyle name="Euro" xfId="1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8"/>
  <sheetViews>
    <sheetView view="pageBreakPreview" zoomScale="50" zoomScaleSheetLayoutView="50" workbookViewId="0">
      <pane ySplit="5" topLeftCell="A6" activePane="bottomLeft" state="frozen"/>
      <selection pane="bottomLeft" activeCell="M20" sqref="M20:M21"/>
    </sheetView>
  </sheetViews>
  <sheetFormatPr defaultColWidth="9.140625" defaultRowHeight="18.75"/>
  <cols>
    <col min="1" max="1" width="6.7109375" style="1" customWidth="1"/>
    <col min="2" max="2" width="30.42578125" style="2" bestFit="1" customWidth="1"/>
    <col min="3" max="3" width="36.7109375" style="2" bestFit="1" customWidth="1"/>
    <col min="4" max="4" width="49.28515625" style="2" bestFit="1" customWidth="1"/>
    <col min="5" max="5" width="41" style="2" bestFit="1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>
      <c r="A1" s="4"/>
      <c r="B1" s="111" t="s">
        <v>0</v>
      </c>
      <c r="C1" s="111"/>
      <c r="D1" s="111"/>
      <c r="E1" s="102" t="s">
        <v>40</v>
      </c>
      <c r="F1" s="102"/>
      <c r="G1" s="40" t="s">
        <v>36</v>
      </c>
      <c r="H1" s="39" t="s">
        <v>61</v>
      </c>
      <c r="L1" s="8" t="s">
        <v>29</v>
      </c>
      <c r="M1" s="3">
        <f>+P1-N7</f>
        <v>0</v>
      </c>
      <c r="N1" s="5" t="s">
        <v>1</v>
      </c>
      <c r="O1" s="6"/>
      <c r="P1" s="7">
        <f>SUM(H7:M7)</f>
        <v>399.09371999999996</v>
      </c>
      <c r="Q1" s="3" t="s">
        <v>27</v>
      </c>
    </row>
    <row r="2" spans="1:19" s="8" customFormat="1" ht="35.25" customHeight="1">
      <c r="A2" s="4"/>
      <c r="B2" s="101" t="s">
        <v>2</v>
      </c>
      <c r="C2" s="101"/>
      <c r="D2" s="101"/>
      <c r="E2" s="102" t="s">
        <v>41</v>
      </c>
      <c r="F2" s="102"/>
      <c r="G2" s="9"/>
      <c r="H2" s="9"/>
      <c r="N2" s="10" t="s">
        <v>3</v>
      </c>
      <c r="O2" s="11"/>
      <c r="P2" s="12"/>
      <c r="Q2" s="3" t="s">
        <v>26</v>
      </c>
    </row>
    <row r="3" spans="1:19" s="8" customFormat="1" ht="35.25" customHeight="1">
      <c r="A3" s="4"/>
      <c r="B3" s="101" t="s">
        <v>25</v>
      </c>
      <c r="C3" s="101"/>
      <c r="D3" s="101"/>
      <c r="E3" s="102" t="s">
        <v>26</v>
      </c>
      <c r="F3" s="102"/>
      <c r="N3" s="10" t="s">
        <v>4</v>
      </c>
      <c r="O3" s="11"/>
      <c r="P3" s="12">
        <f>+O7</f>
        <v>0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0.589194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48"/>
      <c r="D5" s="20"/>
      <c r="E5" s="45">
        <v>11</v>
      </c>
      <c r="F5" s="14"/>
      <c r="G5" s="10" t="s">
        <v>7</v>
      </c>
      <c r="H5" s="21">
        <v>0</v>
      </c>
      <c r="N5" s="100" t="s">
        <v>8</v>
      </c>
      <c r="O5" s="100"/>
      <c r="P5" s="22">
        <f>P1-P2-P3-P4</f>
        <v>399.09371999999996</v>
      </c>
      <c r="Q5" s="13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9.6999999999999993</v>
      </c>
      <c r="R6" s="13"/>
      <c r="S6" s="14"/>
    </row>
    <row r="7" spans="1:19" s="8" customFormat="1" ht="27" customHeight="1" thickBot="1">
      <c r="A7" s="41"/>
      <c r="B7" s="42"/>
      <c r="C7" s="42"/>
      <c r="D7" s="43" t="s">
        <v>28</v>
      </c>
      <c r="E7" s="107" t="s">
        <v>11</v>
      </c>
      <c r="F7" s="108"/>
      <c r="G7" s="25">
        <f>SUM(G11:G22)</f>
        <v>380</v>
      </c>
      <c r="H7" s="25">
        <f>SUM(H11:H22)</f>
        <v>223.89372</v>
      </c>
      <c r="I7" s="50">
        <f>SUM(I11:I22)</f>
        <v>158.19999999999999</v>
      </c>
      <c r="J7" s="54">
        <f>SUM(J11:J22)</f>
        <v>0</v>
      </c>
      <c r="K7" s="51">
        <f>SUM(K11:K22)</f>
        <v>0</v>
      </c>
      <c r="L7" s="51">
        <f>SUM(L11:L22)</f>
        <v>0</v>
      </c>
      <c r="M7" s="51">
        <f>SUM(M11:M22)</f>
        <v>17</v>
      </c>
      <c r="N7" s="51">
        <f>SUM(N11:N22)</f>
        <v>399.09372000000002</v>
      </c>
      <c r="O7" s="52">
        <f>SUM(O11:O22)</f>
        <v>0</v>
      </c>
      <c r="P7" s="13">
        <f>+N7-SUM(I7:M7)</f>
        <v>223.89372000000003</v>
      </c>
    </row>
    <row r="8" spans="1:19" ht="36" customHeight="1" thickTop="1" thickBot="1">
      <c r="A8" s="117"/>
      <c r="B8" s="49"/>
      <c r="C8" s="119" t="s">
        <v>13</v>
      </c>
      <c r="D8" s="121" t="s">
        <v>24</v>
      </c>
      <c r="E8" s="120" t="s">
        <v>14</v>
      </c>
      <c r="F8" s="122" t="s">
        <v>30</v>
      </c>
      <c r="G8" s="123" t="s">
        <v>15</v>
      </c>
      <c r="H8" s="124" t="s">
        <v>16</v>
      </c>
      <c r="I8" s="103" t="s">
        <v>33</v>
      </c>
      <c r="J8" s="103" t="s">
        <v>35</v>
      </c>
      <c r="K8" s="103" t="s">
        <v>34</v>
      </c>
      <c r="L8" s="105" t="s">
        <v>31</v>
      </c>
      <c r="M8" s="106"/>
      <c r="N8" s="115" t="s">
        <v>17</v>
      </c>
      <c r="O8" s="127" t="s">
        <v>18</v>
      </c>
      <c r="P8" s="114" t="s">
        <v>19</v>
      </c>
      <c r="R8" s="2"/>
    </row>
    <row r="9" spans="1:19" ht="36" customHeight="1" thickTop="1" thickBot="1">
      <c r="A9" s="118"/>
      <c r="B9" s="49" t="s">
        <v>12</v>
      </c>
      <c r="C9" s="120"/>
      <c r="D9" s="120"/>
      <c r="E9" s="120"/>
      <c r="F9" s="122"/>
      <c r="G9" s="123"/>
      <c r="H9" s="125"/>
      <c r="I9" s="104" t="s">
        <v>33</v>
      </c>
      <c r="J9" s="104"/>
      <c r="K9" s="104" t="s">
        <v>32</v>
      </c>
      <c r="L9" s="109" t="s">
        <v>22</v>
      </c>
      <c r="M9" s="112" t="s">
        <v>23</v>
      </c>
      <c r="N9" s="116"/>
      <c r="O9" s="128"/>
      <c r="P9" s="114"/>
      <c r="R9" s="2"/>
    </row>
    <row r="10" spans="1:19" ht="37.5" customHeight="1" thickTop="1" thickBot="1">
      <c r="A10" s="118"/>
      <c r="B10" s="44"/>
      <c r="C10" s="120"/>
      <c r="D10" s="120"/>
      <c r="E10" s="120"/>
      <c r="F10" s="122"/>
      <c r="G10" s="26" t="s">
        <v>20</v>
      </c>
      <c r="H10" s="126"/>
      <c r="I10" s="104"/>
      <c r="J10" s="104"/>
      <c r="K10" s="104"/>
      <c r="L10" s="110"/>
      <c r="M10" s="113"/>
      <c r="N10" s="116"/>
      <c r="O10" s="128"/>
      <c r="P10" s="114"/>
      <c r="R10" s="2"/>
    </row>
    <row r="11" spans="1:19" ht="30" customHeight="1" thickTop="1">
      <c r="A11" s="27">
        <v>1</v>
      </c>
      <c r="B11" s="38">
        <v>41762</v>
      </c>
      <c r="C11" s="28" t="s">
        <v>55</v>
      </c>
      <c r="D11" s="28" t="s">
        <v>44</v>
      </c>
      <c r="E11" s="95" t="s">
        <v>56</v>
      </c>
      <c r="F11" s="53" t="s">
        <v>52</v>
      </c>
      <c r="G11" s="68"/>
      <c r="H11" s="96">
        <f t="shared" ref="H11:H22" si="0">IF($E$3="si",($H$5/$H$6*G11),IF($E$3="no",G11*$H$4,0))</f>
        <v>0</v>
      </c>
      <c r="I11" s="70">
        <v>94</v>
      </c>
      <c r="J11" s="70"/>
      <c r="K11" s="97"/>
      <c r="L11" s="98"/>
      <c r="M11" s="99"/>
      <c r="N11" s="33">
        <f t="shared" ref="N11:N16" si="1">SUM(H11:M11)</f>
        <v>94</v>
      </c>
      <c r="O11" s="34"/>
      <c r="P11" s="35" t="str">
        <f>IF($F11="Milano","X","")</f>
        <v>X</v>
      </c>
      <c r="R11" s="2"/>
    </row>
    <row r="12" spans="1:19" ht="30" customHeight="1">
      <c r="A12" s="36">
        <v>2</v>
      </c>
      <c r="B12" s="38">
        <v>41771</v>
      </c>
      <c r="C12" s="28" t="s">
        <v>59</v>
      </c>
      <c r="D12" s="28" t="s">
        <v>42</v>
      </c>
      <c r="E12" s="95" t="s">
        <v>53</v>
      </c>
      <c r="F12" s="53" t="s">
        <v>52</v>
      </c>
      <c r="G12" s="66">
        <v>95</v>
      </c>
      <c r="H12" s="96">
        <f t="shared" si="0"/>
        <v>55.97343</v>
      </c>
      <c r="I12" s="70"/>
      <c r="J12" s="70"/>
      <c r="K12" s="97"/>
      <c r="L12" s="98"/>
      <c r="M12" s="99"/>
      <c r="N12" s="33">
        <f t="shared" si="1"/>
        <v>55.97343</v>
      </c>
      <c r="O12" s="37"/>
      <c r="P12" s="35" t="str">
        <f t="shared" ref="P12:P22" si="2">IF($F12="Milano","X","")</f>
        <v>X</v>
      </c>
      <c r="R12" s="2"/>
    </row>
    <row r="13" spans="1:19" ht="30" customHeight="1">
      <c r="A13" s="36">
        <v>3</v>
      </c>
      <c r="B13" s="38">
        <v>41773</v>
      </c>
      <c r="C13" s="28" t="s">
        <v>59</v>
      </c>
      <c r="D13" s="28" t="s">
        <v>42</v>
      </c>
      <c r="E13" s="95" t="s">
        <v>54</v>
      </c>
      <c r="F13" s="53" t="s">
        <v>52</v>
      </c>
      <c r="G13" s="66">
        <v>95</v>
      </c>
      <c r="H13" s="96">
        <f t="shared" si="0"/>
        <v>55.97343</v>
      </c>
      <c r="I13" s="70"/>
      <c r="J13" s="70"/>
      <c r="K13" s="97"/>
      <c r="L13" s="98"/>
      <c r="M13" s="99"/>
      <c r="N13" s="33">
        <f t="shared" si="1"/>
        <v>55.97343</v>
      </c>
      <c r="O13" s="37"/>
      <c r="P13" s="35" t="str">
        <f t="shared" si="2"/>
        <v>X</v>
      </c>
      <c r="R13" s="2"/>
    </row>
    <row r="14" spans="1:19" ht="30" customHeight="1">
      <c r="A14" s="36">
        <v>4</v>
      </c>
      <c r="B14" s="38">
        <v>41771</v>
      </c>
      <c r="C14" s="28" t="s">
        <v>59</v>
      </c>
      <c r="D14" s="28" t="s">
        <v>43</v>
      </c>
      <c r="E14" s="95" t="s">
        <v>53</v>
      </c>
      <c r="F14" s="53" t="s">
        <v>52</v>
      </c>
      <c r="G14" s="69"/>
      <c r="H14" s="96">
        <f t="shared" si="0"/>
        <v>0</v>
      </c>
      <c r="I14" s="70">
        <v>5.2</v>
      </c>
      <c r="J14" s="70"/>
      <c r="K14" s="97"/>
      <c r="L14" s="98"/>
      <c r="M14" s="99"/>
      <c r="N14" s="33">
        <f t="shared" si="1"/>
        <v>5.2</v>
      </c>
      <c r="O14" s="37"/>
      <c r="P14" s="35" t="str">
        <f t="shared" si="2"/>
        <v>X</v>
      </c>
      <c r="R14" s="2"/>
    </row>
    <row r="15" spans="1:19" ht="30" customHeight="1">
      <c r="A15" s="36">
        <v>5</v>
      </c>
      <c r="B15" s="38">
        <v>41773</v>
      </c>
      <c r="C15" s="28" t="s">
        <v>59</v>
      </c>
      <c r="D15" s="28" t="s">
        <v>43</v>
      </c>
      <c r="E15" s="95" t="s">
        <v>54</v>
      </c>
      <c r="F15" s="53" t="s">
        <v>52</v>
      </c>
      <c r="G15" s="66"/>
      <c r="H15" s="96">
        <f t="shared" si="0"/>
        <v>0</v>
      </c>
      <c r="I15" s="70">
        <v>5.2</v>
      </c>
      <c r="J15" s="70"/>
      <c r="K15" s="97"/>
      <c r="L15" s="98"/>
      <c r="M15" s="99"/>
      <c r="N15" s="33">
        <f t="shared" si="1"/>
        <v>5.2</v>
      </c>
      <c r="O15" s="37"/>
      <c r="P15" s="35" t="str">
        <f t="shared" si="2"/>
        <v>X</v>
      </c>
      <c r="R15" s="2"/>
    </row>
    <row r="16" spans="1:19" ht="30" customHeight="1">
      <c r="A16" s="36">
        <v>6</v>
      </c>
      <c r="B16" s="38">
        <v>41773</v>
      </c>
      <c r="C16" s="28" t="s">
        <v>59</v>
      </c>
      <c r="D16" s="28" t="s">
        <v>44</v>
      </c>
      <c r="E16" s="95" t="s">
        <v>58</v>
      </c>
      <c r="F16" s="53" t="s">
        <v>52</v>
      </c>
      <c r="G16" s="66"/>
      <c r="H16" s="96">
        <f t="shared" si="0"/>
        <v>0</v>
      </c>
      <c r="I16" s="70">
        <v>48.6</v>
      </c>
      <c r="J16" s="70"/>
      <c r="K16" s="97"/>
      <c r="L16" s="98"/>
      <c r="M16" s="99"/>
      <c r="N16" s="33">
        <f t="shared" si="1"/>
        <v>48.6</v>
      </c>
      <c r="O16" s="37"/>
      <c r="P16" s="35" t="str">
        <f t="shared" si="2"/>
        <v>X</v>
      </c>
      <c r="R16" s="2"/>
    </row>
    <row r="17" spans="1:18" ht="30" customHeight="1">
      <c r="A17" s="36">
        <v>7</v>
      </c>
      <c r="B17" s="38">
        <v>41785</v>
      </c>
      <c r="C17" s="28" t="s">
        <v>60</v>
      </c>
      <c r="D17" s="28" t="s">
        <v>42</v>
      </c>
      <c r="E17" s="95" t="s">
        <v>53</v>
      </c>
      <c r="F17" s="53" t="s">
        <v>52</v>
      </c>
      <c r="G17" s="66">
        <v>95</v>
      </c>
      <c r="H17" s="96">
        <f t="shared" si="0"/>
        <v>55.97343</v>
      </c>
      <c r="I17" s="70"/>
      <c r="J17" s="70"/>
      <c r="K17" s="97"/>
      <c r="L17" s="98"/>
      <c r="M17" s="99"/>
      <c r="N17" s="33">
        <f>SUM(H17:M17)</f>
        <v>55.97343</v>
      </c>
      <c r="O17" s="37"/>
      <c r="P17" s="35" t="str">
        <f t="shared" si="2"/>
        <v>X</v>
      </c>
      <c r="R17" s="2"/>
    </row>
    <row r="18" spans="1:18" ht="30" customHeight="1">
      <c r="A18" s="36">
        <v>8</v>
      </c>
      <c r="B18" s="38">
        <v>41787</v>
      </c>
      <c r="C18" s="28" t="s">
        <v>60</v>
      </c>
      <c r="D18" s="28" t="s">
        <v>42</v>
      </c>
      <c r="E18" s="95" t="s">
        <v>54</v>
      </c>
      <c r="F18" s="53" t="s">
        <v>52</v>
      </c>
      <c r="G18" s="66">
        <v>95</v>
      </c>
      <c r="H18" s="96">
        <f t="shared" si="0"/>
        <v>55.97343</v>
      </c>
      <c r="I18" s="70"/>
      <c r="J18" s="70"/>
      <c r="K18" s="97"/>
      <c r="L18" s="98"/>
      <c r="M18" s="98"/>
      <c r="N18" s="33">
        <f>SUM(H18:M18)</f>
        <v>55.97343</v>
      </c>
      <c r="O18" s="37"/>
      <c r="P18" s="35" t="str">
        <f t="shared" si="2"/>
        <v>X</v>
      </c>
      <c r="R18" s="2"/>
    </row>
    <row r="19" spans="1:18" ht="30" customHeight="1">
      <c r="A19" s="36">
        <v>9</v>
      </c>
      <c r="B19" s="38">
        <v>41785</v>
      </c>
      <c r="C19" s="28" t="s">
        <v>60</v>
      </c>
      <c r="D19" s="28" t="s">
        <v>43</v>
      </c>
      <c r="E19" s="95" t="s">
        <v>53</v>
      </c>
      <c r="F19" s="53" t="s">
        <v>52</v>
      </c>
      <c r="G19" s="66"/>
      <c r="H19" s="96">
        <f t="shared" si="0"/>
        <v>0</v>
      </c>
      <c r="I19" s="70">
        <v>5.2</v>
      </c>
      <c r="J19" s="70"/>
      <c r="K19" s="97"/>
      <c r="L19" s="98"/>
      <c r="M19" s="98"/>
      <c r="N19" s="33">
        <f t="shared" ref="N19:N22" si="3">SUM(H19:M19)</f>
        <v>5.2</v>
      </c>
      <c r="O19" s="37"/>
      <c r="P19" s="35" t="str">
        <f t="shared" si="2"/>
        <v>X</v>
      </c>
      <c r="R19" s="2"/>
    </row>
    <row r="20" spans="1:18" ht="30" customHeight="1">
      <c r="A20" s="36">
        <v>10</v>
      </c>
      <c r="B20" s="38">
        <v>41785</v>
      </c>
      <c r="C20" s="28" t="s">
        <v>60</v>
      </c>
      <c r="D20" s="28" t="s">
        <v>50</v>
      </c>
      <c r="E20" s="95" t="s">
        <v>62</v>
      </c>
      <c r="F20" s="53" t="s">
        <v>57</v>
      </c>
      <c r="G20" s="66"/>
      <c r="H20" s="96">
        <f t="shared" si="0"/>
        <v>0</v>
      </c>
      <c r="I20" s="70"/>
      <c r="J20" s="70"/>
      <c r="K20" s="97"/>
      <c r="L20" s="98"/>
      <c r="M20" s="98">
        <v>8.5</v>
      </c>
      <c r="N20" s="33">
        <f t="shared" si="3"/>
        <v>8.5</v>
      </c>
      <c r="O20" s="37"/>
      <c r="P20" s="35" t="str">
        <f t="shared" si="2"/>
        <v/>
      </c>
      <c r="R20" s="2"/>
    </row>
    <row r="21" spans="1:18" ht="30" customHeight="1">
      <c r="A21" s="36">
        <v>11</v>
      </c>
      <c r="B21" s="38">
        <v>41787</v>
      </c>
      <c r="C21" s="28" t="s">
        <v>60</v>
      </c>
      <c r="D21" s="28" t="s">
        <v>50</v>
      </c>
      <c r="E21" s="95" t="s">
        <v>63</v>
      </c>
      <c r="F21" s="53" t="s">
        <v>64</v>
      </c>
      <c r="G21" s="66"/>
      <c r="H21" s="96">
        <f t="shared" si="0"/>
        <v>0</v>
      </c>
      <c r="I21" s="70"/>
      <c r="J21" s="70"/>
      <c r="K21" s="97"/>
      <c r="L21" s="98"/>
      <c r="M21" s="98">
        <v>8.5</v>
      </c>
      <c r="N21" s="33">
        <f t="shared" si="3"/>
        <v>8.5</v>
      </c>
      <c r="O21" s="37"/>
      <c r="P21" s="35" t="str">
        <f t="shared" si="2"/>
        <v/>
      </c>
      <c r="R21" s="2"/>
    </row>
    <row r="22" spans="1:18" ht="30" customHeight="1">
      <c r="A22" s="36">
        <v>12</v>
      </c>
      <c r="B22" s="38"/>
      <c r="C22" s="28"/>
      <c r="D22" s="28"/>
      <c r="E22" s="95"/>
      <c r="F22" s="53"/>
      <c r="G22" s="66"/>
      <c r="H22" s="96">
        <f t="shared" si="0"/>
        <v>0</v>
      </c>
      <c r="I22" s="70"/>
      <c r="J22" s="70"/>
      <c r="K22" s="97"/>
      <c r="L22" s="98"/>
      <c r="M22" s="98"/>
      <c r="N22" s="33">
        <f t="shared" si="3"/>
        <v>0</v>
      </c>
      <c r="O22" s="37"/>
      <c r="P22" s="35" t="str">
        <f t="shared" si="2"/>
        <v/>
      </c>
      <c r="R22" s="2"/>
    </row>
    <row r="24" spans="1:18">
      <c r="A24" s="46"/>
      <c r="B24" s="47"/>
      <c r="C24" s="47"/>
      <c r="D24" s="47"/>
      <c r="E24" s="47"/>
      <c r="F24" s="47"/>
      <c r="G24" s="47"/>
      <c r="H24" s="47"/>
      <c r="I24" s="47"/>
      <c r="J24" s="67"/>
      <c r="K24" s="67"/>
      <c r="L24" s="47"/>
      <c r="M24" s="47"/>
      <c r="N24" s="47"/>
      <c r="O24" s="47"/>
      <c r="P24" s="67"/>
      <c r="Q24" s="3"/>
    </row>
    <row r="25" spans="1:18">
      <c r="A25" s="56"/>
      <c r="B25" s="57"/>
      <c r="C25" s="58"/>
      <c r="D25" s="59"/>
      <c r="E25" s="59"/>
      <c r="F25" s="60"/>
      <c r="G25" s="61"/>
      <c r="H25" s="62"/>
      <c r="I25" s="63"/>
      <c r="J25" s="67"/>
      <c r="K25" s="67"/>
      <c r="L25" s="63"/>
      <c r="M25" s="63"/>
      <c r="N25" s="64"/>
      <c r="O25" s="65"/>
      <c r="P25" s="67"/>
      <c r="Q25" s="3"/>
    </row>
    <row r="26" spans="1:18">
      <c r="A26" s="46"/>
      <c r="B26" s="55" t="s">
        <v>37</v>
      </c>
      <c r="C26" s="55"/>
      <c r="D26" s="55"/>
      <c r="E26" s="47"/>
      <c r="F26" s="47"/>
      <c r="G26" s="55" t="s">
        <v>39</v>
      </c>
      <c r="H26" s="55"/>
      <c r="I26" s="55"/>
      <c r="J26" s="67"/>
      <c r="K26" s="67"/>
      <c r="L26" s="55" t="s">
        <v>38</v>
      </c>
      <c r="M26" s="55"/>
      <c r="N26" s="55"/>
      <c r="O26" s="47"/>
      <c r="P26" s="67"/>
      <c r="Q26" s="3"/>
    </row>
    <row r="27" spans="1:18">
      <c r="A27" s="46"/>
      <c r="B27" s="47"/>
      <c r="C27" s="47"/>
      <c r="D27" s="47"/>
      <c r="E27" s="47"/>
      <c r="F27" s="47"/>
      <c r="G27" s="47"/>
      <c r="H27" s="47"/>
      <c r="I27" s="47"/>
      <c r="J27" s="67"/>
      <c r="K27" s="67"/>
      <c r="L27" s="47"/>
      <c r="M27" s="47"/>
      <c r="N27" s="47"/>
      <c r="O27" s="47"/>
      <c r="P27" s="67"/>
      <c r="Q27" s="3"/>
    </row>
    <row r="28" spans="1:18">
      <c r="A28" s="46"/>
      <c r="B28" s="47"/>
      <c r="C28" s="47"/>
      <c r="D28" s="47"/>
      <c r="E28" s="47"/>
      <c r="F28" s="47"/>
      <c r="G28" s="47"/>
      <c r="H28" s="47"/>
      <c r="I28" s="47"/>
      <c r="J28" s="67"/>
      <c r="K28" s="67"/>
      <c r="L28" s="47"/>
      <c r="M28" s="47"/>
      <c r="N28" s="47"/>
      <c r="O28" s="47"/>
      <c r="P28" s="67"/>
      <c r="Q28" s="3"/>
    </row>
  </sheetData>
  <mergeCells count="24"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  <mergeCell ref="B1:D1"/>
    <mergeCell ref="E1:F1"/>
    <mergeCell ref="B2:D2"/>
    <mergeCell ref="E2:F2"/>
    <mergeCell ref="M9:M10"/>
    <mergeCell ref="N5:O5"/>
    <mergeCell ref="B3:D3"/>
    <mergeCell ref="E3:F3"/>
    <mergeCell ref="I8:I10"/>
    <mergeCell ref="L8:M8"/>
    <mergeCell ref="K8:K10"/>
    <mergeCell ref="E7:F7"/>
    <mergeCell ref="L9:L10"/>
  </mergeCells>
  <phoneticPr fontId="0" type="noConversion"/>
  <conditionalFormatting sqref="M1">
    <cfRule type="cellIs" dxfId="2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25 N11:N22">
      <formula1>0</formula1>
      <formula2>0</formula2>
    </dataValidation>
    <dataValidation type="decimal" operator="greaterThanOrEqual" allowBlank="1" showErrorMessage="1" errorTitle="Valore" error="Inserire un numero maggiore o uguale a 0 (zero)!" sqref="H25:M25 H11:K11 H12:J22 K17:K22 L11:M22">
      <formula1>0</formula1>
      <formula2>0</formula2>
    </dataValidation>
    <dataValidation type="textLength" operator="greaterThan" allowBlank="1" showErrorMessage="1" sqref="D25:E25">
      <formula1>1</formula1>
      <formula2>0</formula2>
    </dataValidation>
    <dataValidation type="textLength" operator="greaterThan" sqref="F25">
      <formula1>1</formula1>
      <formula2>0</formula2>
    </dataValidation>
    <dataValidation type="date" operator="greaterThanOrEqual" showErrorMessage="1" errorTitle="Data" error="Inserire una data superiore al 1/11/2000" sqref="B25 B11:B22">
      <formula1>36831</formula1>
      <formula2>0</formula2>
    </dataValidation>
    <dataValidation type="textLength" operator="greaterThan" allowBlank="1" sqref="C25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6" firstPageNumber="0" orientation="landscape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view="pageBreakPreview" zoomScale="50" zoomScaleSheetLayoutView="50" workbookViewId="0">
      <pane ySplit="5" topLeftCell="A6" activePane="bottomLeft" state="frozen"/>
      <selection pane="bottomLeft" activeCell="A19" sqref="A19:XFD55"/>
    </sheetView>
  </sheetViews>
  <sheetFormatPr defaultColWidth="9.140625" defaultRowHeight="18.75"/>
  <cols>
    <col min="1" max="1" width="6.7109375" style="1" customWidth="1"/>
    <col min="2" max="2" width="28.7109375" style="2" customWidth="1"/>
    <col min="3" max="3" width="36.4257812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11" t="s">
        <v>0</v>
      </c>
      <c r="C1" s="111"/>
      <c r="D1" s="102" t="s">
        <v>40</v>
      </c>
      <c r="E1" s="102"/>
      <c r="F1" s="40" t="s">
        <v>36</v>
      </c>
      <c r="G1" s="39" t="s">
        <v>66</v>
      </c>
      <c r="L1" s="8" t="s">
        <v>29</v>
      </c>
      <c r="M1" s="3">
        <f>+P1-N7</f>
        <v>0</v>
      </c>
      <c r="N1" s="5" t="s">
        <v>1</v>
      </c>
      <c r="O1" s="6"/>
      <c r="P1" s="71">
        <f>SUM(H7:M7)</f>
        <v>18</v>
      </c>
      <c r="Q1" s="3" t="s">
        <v>27</v>
      </c>
      <c r="R1" s="147">
        <f>R11</f>
        <v>3.49</v>
      </c>
    </row>
    <row r="2" spans="1:18" s="8" customFormat="1" ht="57.75" customHeight="1">
      <c r="A2" s="4"/>
      <c r="B2" s="101" t="s">
        <v>2</v>
      </c>
      <c r="C2" s="101"/>
      <c r="D2" s="102" t="s">
        <v>41</v>
      </c>
      <c r="E2" s="102"/>
      <c r="F2" s="9"/>
      <c r="G2" s="9"/>
      <c r="N2" s="10" t="s">
        <v>3</v>
      </c>
      <c r="O2" s="11"/>
      <c r="P2" s="12"/>
      <c r="Q2" s="3" t="s">
        <v>26</v>
      </c>
      <c r="R2" s="147"/>
    </row>
    <row r="3" spans="1:18" s="8" customFormat="1" ht="35.25" customHeight="1">
      <c r="A3" s="4"/>
      <c r="B3" s="101" t="s">
        <v>25</v>
      </c>
      <c r="C3" s="101"/>
      <c r="D3" s="102" t="s">
        <v>26</v>
      </c>
      <c r="E3" s="102"/>
      <c r="N3" s="10" t="s">
        <v>4</v>
      </c>
      <c r="O3" s="11"/>
      <c r="P3" s="72">
        <f>+O7</f>
        <v>0</v>
      </c>
      <c r="Q3" s="13"/>
      <c r="R3" s="147">
        <v>0</v>
      </c>
    </row>
    <row r="4" spans="1:18" s="8" customFormat="1" ht="35.25" customHeight="1" thickBot="1">
      <c r="A4" s="4"/>
      <c r="D4" s="14"/>
      <c r="E4" s="14"/>
      <c r="F4" s="10" t="s">
        <v>21</v>
      </c>
      <c r="G4" s="73">
        <v>0.589194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147"/>
    </row>
    <row r="5" spans="1:18" s="8" customFormat="1" ht="43.5" customHeight="1" thickTop="1" thickBot="1">
      <c r="A5" s="4"/>
      <c r="B5" s="19" t="s">
        <v>6</v>
      </c>
      <c r="C5" s="20"/>
      <c r="D5" s="45">
        <v>1</v>
      </c>
      <c r="E5" s="14"/>
      <c r="F5" s="10" t="s">
        <v>7</v>
      </c>
      <c r="G5" s="73" t="s">
        <v>51</v>
      </c>
      <c r="N5" s="100" t="s">
        <v>8</v>
      </c>
      <c r="O5" s="100"/>
      <c r="P5" s="74">
        <f>P1-P2-P3-P4</f>
        <v>18</v>
      </c>
      <c r="Q5" s="13"/>
      <c r="R5" s="147">
        <f>R1-R3</f>
        <v>3.49</v>
      </c>
    </row>
    <row r="6" spans="1:18" s="8" customFormat="1" ht="43.5" customHeight="1" thickTop="1" thickBot="1">
      <c r="A6" s="4"/>
      <c r="B6" s="75" t="s">
        <v>65</v>
      </c>
      <c r="C6" s="75"/>
      <c r="D6" s="14"/>
      <c r="E6" s="14"/>
      <c r="F6" s="10" t="s">
        <v>10</v>
      </c>
      <c r="G6" s="76">
        <v>9.6999999999999993</v>
      </c>
      <c r="Q6" s="13"/>
    </row>
    <row r="7" spans="1:18" s="8" customFormat="1" ht="27" customHeight="1" thickTop="1" thickBot="1">
      <c r="A7" s="134" t="s">
        <v>45</v>
      </c>
      <c r="B7" s="135"/>
      <c r="C7" s="136"/>
      <c r="D7" s="137" t="s">
        <v>11</v>
      </c>
      <c r="E7" s="138"/>
      <c r="F7" s="138"/>
      <c r="G7" s="77">
        <f>SUM(G11:G18)</f>
        <v>0</v>
      </c>
      <c r="H7" s="78">
        <f>SUM(H11:H18)</f>
        <v>0</v>
      </c>
      <c r="I7" s="79">
        <f>SUM(I11:I18)</f>
        <v>0</v>
      </c>
      <c r="J7" s="79">
        <f>SUM(J11:J18)</f>
        <v>0</v>
      </c>
      <c r="K7" s="79">
        <f>SUM(K11:K18)</f>
        <v>0</v>
      </c>
      <c r="L7" s="79">
        <f>SUM(L11:L18)</f>
        <v>0</v>
      </c>
      <c r="M7" s="80">
        <f>SUM(M11:M18)</f>
        <v>18</v>
      </c>
      <c r="N7" s="81">
        <f>SUM(N11:N18)</f>
        <v>18</v>
      </c>
      <c r="O7" s="82">
        <f>SUM(O11:O18)</f>
        <v>0</v>
      </c>
      <c r="P7" s="13">
        <f>+N7-SUM(H7:M7)</f>
        <v>0</v>
      </c>
    </row>
    <row r="8" spans="1:18" ht="36" customHeight="1" thickTop="1" thickBot="1">
      <c r="A8" s="118"/>
      <c r="B8" s="120" t="s">
        <v>12</v>
      </c>
      <c r="C8" s="120" t="s">
        <v>13</v>
      </c>
      <c r="D8" s="139" t="s">
        <v>24</v>
      </c>
      <c r="E8" s="120" t="s">
        <v>46</v>
      </c>
      <c r="F8" s="141" t="s">
        <v>47</v>
      </c>
      <c r="G8" s="142" t="s">
        <v>15</v>
      </c>
      <c r="H8" s="144" t="s">
        <v>16</v>
      </c>
      <c r="I8" s="104" t="s">
        <v>33</v>
      </c>
      <c r="J8" s="103" t="s">
        <v>35</v>
      </c>
      <c r="K8" s="103" t="s">
        <v>34</v>
      </c>
      <c r="L8" s="145" t="s">
        <v>48</v>
      </c>
      <c r="M8" s="146"/>
      <c r="N8" s="116" t="s">
        <v>17</v>
      </c>
      <c r="O8" s="128" t="s">
        <v>18</v>
      </c>
      <c r="P8" s="114" t="s">
        <v>19</v>
      </c>
      <c r="Q8" s="2"/>
      <c r="R8" s="129" t="s">
        <v>49</v>
      </c>
    </row>
    <row r="9" spans="1:18" ht="36" customHeight="1" thickTop="1" thickBot="1">
      <c r="A9" s="118"/>
      <c r="B9" s="120" t="s">
        <v>12</v>
      </c>
      <c r="C9" s="120"/>
      <c r="D9" s="140"/>
      <c r="E9" s="120"/>
      <c r="F9" s="141"/>
      <c r="G9" s="143"/>
      <c r="H9" s="144" t="s">
        <v>33</v>
      </c>
      <c r="I9" s="104" t="s">
        <v>33</v>
      </c>
      <c r="J9" s="104"/>
      <c r="K9" s="104" t="s">
        <v>32</v>
      </c>
      <c r="L9" s="109" t="s">
        <v>22</v>
      </c>
      <c r="M9" s="133" t="s">
        <v>23</v>
      </c>
      <c r="N9" s="116"/>
      <c r="O9" s="128"/>
      <c r="P9" s="114"/>
      <c r="Q9" s="2"/>
      <c r="R9" s="130"/>
    </row>
    <row r="10" spans="1:18" ht="37.5" customHeight="1" thickTop="1" thickBot="1">
      <c r="A10" s="118"/>
      <c r="B10" s="120"/>
      <c r="C10" s="120"/>
      <c r="D10" s="140"/>
      <c r="E10" s="120"/>
      <c r="F10" s="141"/>
      <c r="G10" s="83" t="s">
        <v>20</v>
      </c>
      <c r="H10" s="144"/>
      <c r="I10" s="104"/>
      <c r="J10" s="104"/>
      <c r="K10" s="104"/>
      <c r="L10" s="132"/>
      <c r="M10" s="113"/>
      <c r="N10" s="116"/>
      <c r="O10" s="128"/>
      <c r="P10" s="114"/>
      <c r="Q10" s="2"/>
      <c r="R10" s="131"/>
    </row>
    <row r="11" spans="1:18" ht="30" customHeight="1" thickTop="1">
      <c r="A11" s="27">
        <v>1</v>
      </c>
      <c r="B11" s="38">
        <v>41773</v>
      </c>
      <c r="C11" s="28" t="s">
        <v>59</v>
      </c>
      <c r="D11" s="84" t="s">
        <v>50</v>
      </c>
      <c r="E11" s="84" t="s">
        <v>67</v>
      </c>
      <c r="F11" s="85" t="s">
        <v>68</v>
      </c>
      <c r="G11" s="86"/>
      <c r="H11" s="87"/>
      <c r="I11" s="29"/>
      <c r="J11" s="30"/>
      <c r="K11" s="88"/>
      <c r="L11" s="88"/>
      <c r="M11" s="32">
        <v>18</v>
      </c>
      <c r="N11" s="33">
        <f t="shared" ref="N11:N18" si="0">SUM(H11:M11)</f>
        <v>18</v>
      </c>
      <c r="O11" s="34"/>
      <c r="P11" s="35"/>
      <c r="Q11" s="2"/>
      <c r="R11" s="89">
        <v>3.49</v>
      </c>
    </row>
    <row r="12" spans="1:18" ht="30" customHeight="1">
      <c r="A12" s="36">
        <v>2</v>
      </c>
      <c r="B12" s="38"/>
      <c r="C12" s="28"/>
      <c r="D12" s="84"/>
      <c r="E12" s="84"/>
      <c r="F12" s="85"/>
      <c r="G12" s="90"/>
      <c r="H12" s="87"/>
      <c r="I12" s="29"/>
      <c r="J12" s="30"/>
      <c r="K12" s="88"/>
      <c r="L12" s="31"/>
      <c r="M12" s="32"/>
      <c r="N12" s="33">
        <f t="shared" si="0"/>
        <v>0</v>
      </c>
      <c r="O12" s="37"/>
      <c r="P12" s="35"/>
      <c r="Q12" s="2"/>
      <c r="R12" s="89"/>
    </row>
    <row r="13" spans="1:18" ht="30" customHeight="1">
      <c r="A13" s="36">
        <v>3</v>
      </c>
      <c r="B13" s="38"/>
      <c r="C13" s="28"/>
      <c r="D13" s="84"/>
      <c r="E13" s="84"/>
      <c r="F13" s="85"/>
      <c r="G13" s="90"/>
      <c r="H13" s="87"/>
      <c r="I13" s="29"/>
      <c r="J13" s="30"/>
      <c r="K13" s="88"/>
      <c r="L13" s="31"/>
      <c r="M13" s="32"/>
      <c r="N13" s="33">
        <f t="shared" si="0"/>
        <v>0</v>
      </c>
      <c r="O13" s="37"/>
      <c r="P13" s="35" t="str">
        <f t="shared" ref="P13:P18" si="1">IF(F13="Milano","X","")</f>
        <v/>
      </c>
      <c r="Q13" s="2"/>
      <c r="R13" s="91"/>
    </row>
    <row r="14" spans="1:18" ht="30" customHeight="1">
      <c r="A14" s="36">
        <v>4</v>
      </c>
      <c r="B14" s="38"/>
      <c r="C14" s="28"/>
      <c r="D14" s="84"/>
      <c r="E14" s="84"/>
      <c r="F14" s="85"/>
      <c r="G14" s="90"/>
      <c r="H14" s="87"/>
      <c r="I14" s="29"/>
      <c r="J14" s="30"/>
      <c r="K14" s="88"/>
      <c r="L14" s="31"/>
      <c r="M14" s="32"/>
      <c r="N14" s="33">
        <f t="shared" si="0"/>
        <v>0</v>
      </c>
      <c r="O14" s="37"/>
      <c r="P14" s="35" t="str">
        <f t="shared" si="1"/>
        <v/>
      </c>
      <c r="Q14" s="2"/>
      <c r="R14" s="92"/>
    </row>
    <row r="15" spans="1:18" ht="30" customHeight="1">
      <c r="A15" s="36">
        <v>5</v>
      </c>
      <c r="B15" s="38"/>
      <c r="C15" s="28"/>
      <c r="D15" s="84"/>
      <c r="E15" s="84"/>
      <c r="F15" s="85"/>
      <c r="G15" s="90"/>
      <c r="H15" s="87"/>
      <c r="I15" s="29"/>
      <c r="J15" s="30"/>
      <c r="K15" s="88"/>
      <c r="L15" s="31"/>
      <c r="M15" s="32"/>
      <c r="N15" s="33">
        <f t="shared" si="0"/>
        <v>0</v>
      </c>
      <c r="O15" s="37"/>
      <c r="P15" s="35" t="str">
        <f t="shared" si="1"/>
        <v/>
      </c>
      <c r="Q15" s="2"/>
      <c r="R15" s="93"/>
    </row>
    <row r="16" spans="1:18" ht="30" customHeight="1">
      <c r="A16" s="36">
        <v>6</v>
      </c>
      <c r="B16" s="38"/>
      <c r="C16" s="28"/>
      <c r="D16" s="84"/>
      <c r="E16" s="84"/>
      <c r="F16" s="85"/>
      <c r="G16" s="90"/>
      <c r="H16" s="87"/>
      <c r="I16" s="29"/>
      <c r="J16" s="30"/>
      <c r="K16" s="88"/>
      <c r="L16" s="31"/>
      <c r="M16" s="32"/>
      <c r="N16" s="33">
        <f t="shared" si="0"/>
        <v>0</v>
      </c>
      <c r="O16" s="37"/>
      <c r="P16" s="35" t="str">
        <f t="shared" si="1"/>
        <v/>
      </c>
      <c r="Q16" s="2"/>
      <c r="R16" s="92"/>
    </row>
    <row r="17" spans="1:18" ht="30" customHeight="1">
      <c r="A17" s="36">
        <v>7</v>
      </c>
      <c r="B17" s="38"/>
      <c r="C17" s="28"/>
      <c r="D17" s="84"/>
      <c r="E17" s="84"/>
      <c r="F17" s="85"/>
      <c r="G17" s="90"/>
      <c r="H17" s="87"/>
      <c r="I17" s="29"/>
      <c r="J17" s="30"/>
      <c r="K17" s="88"/>
      <c r="L17" s="31"/>
      <c r="M17" s="32"/>
      <c r="N17" s="33">
        <f t="shared" si="0"/>
        <v>0</v>
      </c>
      <c r="O17" s="37"/>
      <c r="P17" s="35" t="str">
        <f t="shared" si="1"/>
        <v/>
      </c>
      <c r="Q17" s="2"/>
      <c r="R17" s="92"/>
    </row>
    <row r="18" spans="1:18" ht="30" customHeight="1">
      <c r="A18" s="36">
        <v>8</v>
      </c>
      <c r="B18" s="38"/>
      <c r="C18" s="28"/>
      <c r="D18" s="84"/>
      <c r="E18" s="84"/>
      <c r="F18" s="85"/>
      <c r="G18" s="90"/>
      <c r="H18" s="87"/>
      <c r="I18" s="29"/>
      <c r="J18" s="30"/>
      <c r="K18" s="88"/>
      <c r="L18" s="31"/>
      <c r="M18" s="32"/>
      <c r="N18" s="33">
        <f t="shared" si="0"/>
        <v>0</v>
      </c>
      <c r="O18" s="37"/>
      <c r="P18" s="35" t="str">
        <f t="shared" si="1"/>
        <v/>
      </c>
      <c r="Q18" s="2"/>
      <c r="R18" s="92"/>
    </row>
    <row r="19" spans="1:18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</row>
    <row r="20" spans="1:18">
      <c r="A20" s="56"/>
      <c r="B20" s="57"/>
      <c r="C20" s="58"/>
      <c r="D20" s="59"/>
      <c r="E20" s="59"/>
      <c r="F20" s="60"/>
      <c r="G20" s="61"/>
      <c r="H20" s="62"/>
      <c r="I20" s="63"/>
      <c r="J20" s="63"/>
      <c r="K20" s="63"/>
      <c r="L20" s="63"/>
      <c r="M20" s="63"/>
      <c r="N20" s="64"/>
      <c r="O20" s="65"/>
      <c r="P20" s="94"/>
    </row>
    <row r="21" spans="1:18">
      <c r="A21" s="46"/>
      <c r="B21" s="55" t="s">
        <v>37</v>
      </c>
      <c r="C21" s="55"/>
      <c r="D21" s="55"/>
      <c r="E21" s="47"/>
      <c r="F21" s="47"/>
      <c r="G21" s="55" t="s">
        <v>39</v>
      </c>
      <c r="H21" s="55"/>
      <c r="I21" s="55"/>
      <c r="J21" s="47"/>
      <c r="K21" s="47"/>
      <c r="L21" s="55" t="s">
        <v>38</v>
      </c>
      <c r="M21" s="55"/>
      <c r="N21" s="55"/>
      <c r="O21" s="47"/>
      <c r="P21" s="94"/>
    </row>
    <row r="22" spans="1:18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94"/>
    </row>
    <row r="23" spans="1:18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</row>
  </sheetData>
  <mergeCells count="27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P8:P10"/>
    <mergeCell ref="R8:R10"/>
    <mergeCell ref="L9:L10"/>
    <mergeCell ref="M9:M10"/>
    <mergeCell ref="N8:N10"/>
  </mergeCells>
  <conditionalFormatting sqref="M1">
    <cfRule type="cellIs" dxfId="1" priority="1" operator="notEqual">
      <formula>0</formula>
    </cfRule>
  </conditionalFormatting>
  <dataValidations count="12">
    <dataValidation type="textLength" operator="greaterThan" allowBlank="1" sqref="C20">
      <formula1>1</formula1>
      <formula2>0</formula2>
    </dataValidation>
    <dataValidation type="date" operator="greaterThanOrEqual" showErrorMessage="1" errorTitle="Data" error="Inserire una data superiore al 1/11/2000" sqref="B20 B11:B18">
      <formula1>36831</formula1>
      <formula2>0</formula2>
    </dataValidation>
    <dataValidation type="textLength" operator="greaterThan" sqref="F20">
      <formula1>1</formula1>
      <formula2>0</formula2>
    </dataValidation>
    <dataValidation type="textLength" operator="greaterThan" allowBlank="1" showErrorMessage="1" sqref="D20:E20">
      <formula1>1</formula1>
      <formula2>0</formula2>
    </dataValidation>
    <dataValidation type="whole" operator="greaterThanOrEqual" allowBlank="1" showErrorMessage="1" errorTitle="Valore" error="Inserire un numero maggiore o uguale a 0 (zero)!" sqref="N20 N11:N18">
      <formula1>0</formula1>
      <formula2>0</formula2>
    </dataValidation>
    <dataValidation type="decimal" operator="greaterThanOrEqual" allowBlank="1" showErrorMessage="1" errorTitle="Valore" error="Inserire un numero maggiore o uguale a 0 (zero)!" sqref="H20:M20 H12:H18 J11:M12 I17:I18 J13:L18 H11:I11 M18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orientation="landscape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tabSelected="1" view="pageBreakPreview" zoomScale="50" zoomScaleSheetLayoutView="50" workbookViewId="0">
      <pane ySplit="5" topLeftCell="A6" activePane="bottomLeft" state="frozen"/>
      <selection pane="bottomLeft" activeCell="R13" sqref="R13"/>
    </sheetView>
  </sheetViews>
  <sheetFormatPr defaultColWidth="9.140625" defaultRowHeight="18.75"/>
  <cols>
    <col min="1" max="1" width="6.7109375" style="1" customWidth="1"/>
    <col min="2" max="2" width="28.7109375" style="2" customWidth="1"/>
    <col min="3" max="3" width="36.4257812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11" t="s">
        <v>0</v>
      </c>
      <c r="C1" s="111"/>
      <c r="D1" s="102" t="s">
        <v>40</v>
      </c>
      <c r="E1" s="102"/>
      <c r="F1" s="40" t="s">
        <v>36</v>
      </c>
      <c r="G1" s="39" t="s">
        <v>69</v>
      </c>
      <c r="L1" s="8" t="s">
        <v>29</v>
      </c>
      <c r="M1" s="3">
        <f>+P1-N7</f>
        <v>0</v>
      </c>
      <c r="N1" s="5" t="s">
        <v>1</v>
      </c>
      <c r="O1" s="6"/>
      <c r="P1" s="71">
        <f>SUM(H7:M7)</f>
        <v>1360</v>
      </c>
      <c r="Q1" s="3" t="s">
        <v>27</v>
      </c>
      <c r="R1" s="147">
        <f>SUM(R11:R13)</f>
        <v>120.97</v>
      </c>
    </row>
    <row r="2" spans="1:18" s="8" customFormat="1" ht="57.75" customHeight="1">
      <c r="A2" s="4"/>
      <c r="B2" s="101" t="s">
        <v>2</v>
      </c>
      <c r="C2" s="101"/>
      <c r="D2" s="102" t="s">
        <v>41</v>
      </c>
      <c r="E2" s="102"/>
      <c r="F2" s="9"/>
      <c r="G2" s="9"/>
      <c r="N2" s="10" t="s">
        <v>3</v>
      </c>
      <c r="O2" s="11"/>
      <c r="P2" s="12"/>
      <c r="Q2" s="3" t="s">
        <v>26</v>
      </c>
      <c r="R2" s="147"/>
    </row>
    <row r="3" spans="1:18" s="8" customFormat="1" ht="35.25" customHeight="1">
      <c r="A3" s="4"/>
      <c r="B3" s="101" t="s">
        <v>25</v>
      </c>
      <c r="C3" s="101"/>
      <c r="D3" s="102" t="s">
        <v>26</v>
      </c>
      <c r="E3" s="102"/>
      <c r="N3" s="10" t="s">
        <v>4</v>
      </c>
      <c r="O3" s="11"/>
      <c r="P3" s="72">
        <f>+O7</f>
        <v>0</v>
      </c>
      <c r="Q3" s="13"/>
      <c r="R3" s="147">
        <v>0</v>
      </c>
    </row>
    <row r="4" spans="1:18" s="8" customFormat="1" ht="35.25" customHeight="1" thickBot="1">
      <c r="A4" s="4"/>
      <c r="D4" s="14"/>
      <c r="E4" s="14"/>
      <c r="F4" s="10" t="s">
        <v>21</v>
      </c>
      <c r="G4" s="73">
        <v>0.589194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147"/>
    </row>
    <row r="5" spans="1:18" s="8" customFormat="1" ht="43.5" customHeight="1" thickTop="1" thickBot="1">
      <c r="A5" s="4"/>
      <c r="B5" s="19" t="s">
        <v>6</v>
      </c>
      <c r="C5" s="20"/>
      <c r="D5" s="45">
        <v>3</v>
      </c>
      <c r="E5" s="14"/>
      <c r="F5" s="10" t="s">
        <v>7</v>
      </c>
      <c r="G5" s="73" t="s">
        <v>51</v>
      </c>
      <c r="N5" s="100" t="s">
        <v>8</v>
      </c>
      <c r="O5" s="100"/>
      <c r="P5" s="74">
        <f>P1-P2-P3-P4</f>
        <v>1360</v>
      </c>
      <c r="Q5" s="13"/>
      <c r="R5" s="147">
        <f>R1-R3</f>
        <v>120.97</v>
      </c>
    </row>
    <row r="6" spans="1:18" s="8" customFormat="1" ht="43.5" customHeight="1" thickTop="1" thickBot="1">
      <c r="A6" s="4"/>
      <c r="B6" s="75" t="s">
        <v>70</v>
      </c>
      <c r="C6" s="75"/>
      <c r="D6" s="14"/>
      <c r="E6" s="14"/>
      <c r="F6" s="10" t="s">
        <v>10</v>
      </c>
      <c r="G6" s="76">
        <v>9.6999999999999993</v>
      </c>
      <c r="Q6" s="13"/>
    </row>
    <row r="7" spans="1:18" s="8" customFormat="1" ht="27" customHeight="1" thickTop="1" thickBot="1">
      <c r="A7" s="134" t="s">
        <v>45</v>
      </c>
      <c r="B7" s="135"/>
      <c r="C7" s="136"/>
      <c r="D7" s="137" t="s">
        <v>11</v>
      </c>
      <c r="E7" s="138"/>
      <c r="F7" s="138"/>
      <c r="G7" s="77">
        <f>SUM(G11:G18)</f>
        <v>0</v>
      </c>
      <c r="H7" s="78">
        <f>SUM(H11:H18)</f>
        <v>0</v>
      </c>
      <c r="I7" s="79">
        <f>SUM(I11:I18)</f>
        <v>0</v>
      </c>
      <c r="J7" s="79">
        <f>SUM(J11:J18)</f>
        <v>700</v>
      </c>
      <c r="K7" s="79">
        <f>SUM(K11:K18)</f>
        <v>0</v>
      </c>
      <c r="L7" s="79">
        <f>SUM(L11:L18)</f>
        <v>0</v>
      </c>
      <c r="M7" s="80">
        <f>SUM(M11:M18)</f>
        <v>660</v>
      </c>
      <c r="N7" s="81">
        <f>SUM(N11:N18)</f>
        <v>1360</v>
      </c>
      <c r="O7" s="82">
        <f>SUM(O11:O18)</f>
        <v>0</v>
      </c>
      <c r="P7" s="13">
        <f>+N7-SUM(H7:M7)</f>
        <v>0</v>
      </c>
    </row>
    <row r="8" spans="1:18" ht="36" customHeight="1" thickTop="1" thickBot="1">
      <c r="A8" s="118"/>
      <c r="B8" s="120" t="s">
        <v>12</v>
      </c>
      <c r="C8" s="120" t="s">
        <v>13</v>
      </c>
      <c r="D8" s="139" t="s">
        <v>24</v>
      </c>
      <c r="E8" s="120" t="s">
        <v>46</v>
      </c>
      <c r="F8" s="141" t="s">
        <v>47</v>
      </c>
      <c r="G8" s="142" t="s">
        <v>15</v>
      </c>
      <c r="H8" s="144" t="s">
        <v>16</v>
      </c>
      <c r="I8" s="104" t="s">
        <v>33</v>
      </c>
      <c r="J8" s="103" t="s">
        <v>35</v>
      </c>
      <c r="K8" s="103" t="s">
        <v>34</v>
      </c>
      <c r="L8" s="145" t="s">
        <v>48</v>
      </c>
      <c r="M8" s="146"/>
      <c r="N8" s="116" t="s">
        <v>17</v>
      </c>
      <c r="O8" s="128" t="s">
        <v>18</v>
      </c>
      <c r="P8" s="114" t="s">
        <v>19</v>
      </c>
      <c r="Q8" s="2"/>
      <c r="R8" s="129" t="s">
        <v>49</v>
      </c>
    </row>
    <row r="9" spans="1:18" ht="36" customHeight="1" thickTop="1" thickBot="1">
      <c r="A9" s="118"/>
      <c r="B9" s="120" t="s">
        <v>12</v>
      </c>
      <c r="C9" s="120"/>
      <c r="D9" s="140"/>
      <c r="E9" s="120"/>
      <c r="F9" s="141"/>
      <c r="G9" s="143"/>
      <c r="H9" s="144" t="s">
        <v>33</v>
      </c>
      <c r="I9" s="104" t="s">
        <v>33</v>
      </c>
      <c r="J9" s="104"/>
      <c r="K9" s="104" t="s">
        <v>32</v>
      </c>
      <c r="L9" s="109" t="s">
        <v>22</v>
      </c>
      <c r="M9" s="133" t="s">
        <v>23</v>
      </c>
      <c r="N9" s="116"/>
      <c r="O9" s="128"/>
      <c r="P9" s="114"/>
      <c r="Q9" s="2"/>
      <c r="R9" s="130"/>
    </row>
    <row r="10" spans="1:18" ht="37.5" customHeight="1" thickTop="1" thickBot="1">
      <c r="A10" s="118"/>
      <c r="B10" s="120"/>
      <c r="C10" s="120"/>
      <c r="D10" s="140"/>
      <c r="E10" s="120"/>
      <c r="F10" s="141"/>
      <c r="G10" s="83" t="s">
        <v>20</v>
      </c>
      <c r="H10" s="144"/>
      <c r="I10" s="104"/>
      <c r="J10" s="104"/>
      <c r="K10" s="104"/>
      <c r="L10" s="132"/>
      <c r="M10" s="113"/>
      <c r="N10" s="116"/>
      <c r="O10" s="128"/>
      <c r="P10" s="114"/>
      <c r="Q10" s="2"/>
      <c r="R10" s="131"/>
    </row>
    <row r="11" spans="1:18" ht="30" customHeight="1" thickTop="1">
      <c r="A11" s="27">
        <v>1</v>
      </c>
      <c r="B11" s="38">
        <v>41785</v>
      </c>
      <c r="C11" s="28" t="s">
        <v>60</v>
      </c>
      <c r="D11" s="84" t="s">
        <v>74</v>
      </c>
      <c r="E11" s="84" t="s">
        <v>72</v>
      </c>
      <c r="F11" s="85" t="s">
        <v>71</v>
      </c>
      <c r="G11" s="86"/>
      <c r="H11" s="87"/>
      <c r="I11" s="29"/>
      <c r="J11" s="30">
        <v>300</v>
      </c>
      <c r="K11" s="88"/>
      <c r="L11" s="88"/>
      <c r="M11" s="32"/>
      <c r="N11" s="33">
        <f t="shared" ref="N11:N18" si="0">SUM(H11:M11)</f>
        <v>300</v>
      </c>
      <c r="O11" s="34"/>
      <c r="P11" s="35"/>
      <c r="Q11" s="2"/>
      <c r="R11" s="89">
        <v>26.7</v>
      </c>
    </row>
    <row r="12" spans="1:18" ht="30" customHeight="1">
      <c r="A12" s="36">
        <v>2</v>
      </c>
      <c r="B12" s="38">
        <v>41787</v>
      </c>
      <c r="C12" s="28" t="s">
        <v>60</v>
      </c>
      <c r="D12" s="84" t="s">
        <v>74</v>
      </c>
      <c r="E12" s="84" t="s">
        <v>72</v>
      </c>
      <c r="F12" s="85" t="s">
        <v>71</v>
      </c>
      <c r="G12" s="90"/>
      <c r="H12" s="87"/>
      <c r="I12" s="29"/>
      <c r="J12" s="30">
        <v>400</v>
      </c>
      <c r="K12" s="88"/>
      <c r="L12" s="31"/>
      <c r="M12" s="32"/>
      <c r="N12" s="33">
        <f t="shared" si="0"/>
        <v>400</v>
      </c>
      <c r="O12" s="37"/>
      <c r="P12" s="35"/>
      <c r="Q12" s="2"/>
      <c r="R12" s="89">
        <v>35.57</v>
      </c>
    </row>
    <row r="13" spans="1:18" ht="30" customHeight="1">
      <c r="A13" s="36">
        <v>3</v>
      </c>
      <c r="B13" s="38">
        <v>41787</v>
      </c>
      <c r="C13" s="28" t="s">
        <v>60</v>
      </c>
      <c r="D13" s="84" t="s">
        <v>73</v>
      </c>
      <c r="E13" s="84" t="s">
        <v>72</v>
      </c>
      <c r="F13" s="85" t="s">
        <v>71</v>
      </c>
      <c r="G13" s="90"/>
      <c r="H13" s="87"/>
      <c r="I13" s="29"/>
      <c r="J13" s="30"/>
      <c r="K13" s="88"/>
      <c r="L13" s="31"/>
      <c r="M13" s="32">
        <v>660</v>
      </c>
      <c r="N13" s="33">
        <f t="shared" si="0"/>
        <v>660</v>
      </c>
      <c r="O13" s="37"/>
      <c r="P13" s="35" t="str">
        <f t="shared" ref="P13:P18" si="1">IF(F13="Milano","X","")</f>
        <v/>
      </c>
      <c r="Q13" s="2"/>
      <c r="R13" s="91">
        <v>58.7</v>
      </c>
    </row>
    <row r="14" spans="1:18" ht="30" customHeight="1">
      <c r="A14" s="36">
        <v>4</v>
      </c>
      <c r="B14" s="38"/>
      <c r="C14" s="28"/>
      <c r="D14" s="84"/>
      <c r="E14" s="84"/>
      <c r="F14" s="85"/>
      <c r="G14" s="90"/>
      <c r="H14" s="87"/>
      <c r="I14" s="29"/>
      <c r="J14" s="30"/>
      <c r="K14" s="88"/>
      <c r="L14" s="31"/>
      <c r="M14" s="32"/>
      <c r="N14" s="33">
        <f t="shared" si="0"/>
        <v>0</v>
      </c>
      <c r="O14" s="37"/>
      <c r="P14" s="35" t="str">
        <f t="shared" si="1"/>
        <v/>
      </c>
      <c r="Q14" s="2"/>
      <c r="R14" s="92"/>
    </row>
    <row r="15" spans="1:18" ht="30" customHeight="1">
      <c r="A15" s="36">
        <v>5</v>
      </c>
      <c r="B15" s="38"/>
      <c r="C15" s="28"/>
      <c r="D15" s="84"/>
      <c r="E15" s="84"/>
      <c r="F15" s="85"/>
      <c r="G15" s="90"/>
      <c r="H15" s="87"/>
      <c r="I15" s="29"/>
      <c r="J15" s="30"/>
      <c r="K15" s="88"/>
      <c r="L15" s="31"/>
      <c r="M15" s="32"/>
      <c r="N15" s="33">
        <f t="shared" si="0"/>
        <v>0</v>
      </c>
      <c r="O15" s="37"/>
      <c r="P15" s="35" t="str">
        <f t="shared" si="1"/>
        <v/>
      </c>
      <c r="Q15" s="2"/>
      <c r="R15" s="93"/>
    </row>
    <row r="16" spans="1:18" ht="30" customHeight="1">
      <c r="A16" s="36">
        <v>6</v>
      </c>
      <c r="B16" s="38"/>
      <c r="C16" s="28"/>
      <c r="D16" s="84"/>
      <c r="E16" s="84"/>
      <c r="F16" s="85"/>
      <c r="G16" s="90"/>
      <c r="H16" s="87"/>
      <c r="I16" s="29"/>
      <c r="J16" s="30"/>
      <c r="K16" s="88"/>
      <c r="L16" s="31"/>
      <c r="M16" s="32"/>
      <c r="N16" s="33">
        <f t="shared" si="0"/>
        <v>0</v>
      </c>
      <c r="O16" s="37"/>
      <c r="P16" s="35" t="str">
        <f t="shared" si="1"/>
        <v/>
      </c>
      <c r="Q16" s="2"/>
      <c r="R16" s="92"/>
    </row>
    <row r="17" spans="1:18" ht="30" customHeight="1">
      <c r="A17" s="36">
        <v>7</v>
      </c>
      <c r="B17" s="38"/>
      <c r="C17" s="28"/>
      <c r="D17" s="84"/>
      <c r="E17" s="84"/>
      <c r="F17" s="85"/>
      <c r="G17" s="90"/>
      <c r="H17" s="87"/>
      <c r="I17" s="29"/>
      <c r="J17" s="30"/>
      <c r="K17" s="88"/>
      <c r="L17" s="31"/>
      <c r="M17" s="32"/>
      <c r="N17" s="33">
        <f t="shared" si="0"/>
        <v>0</v>
      </c>
      <c r="O17" s="37"/>
      <c r="P17" s="35" t="str">
        <f t="shared" si="1"/>
        <v/>
      </c>
      <c r="Q17" s="2"/>
      <c r="R17" s="92"/>
    </row>
    <row r="18" spans="1:18" ht="30" customHeight="1">
      <c r="A18" s="36">
        <v>8</v>
      </c>
      <c r="B18" s="38"/>
      <c r="C18" s="28"/>
      <c r="D18" s="84"/>
      <c r="E18" s="84"/>
      <c r="F18" s="85"/>
      <c r="G18" s="90"/>
      <c r="H18" s="87"/>
      <c r="I18" s="29"/>
      <c r="J18" s="30"/>
      <c r="K18" s="88"/>
      <c r="L18" s="31"/>
      <c r="M18" s="32"/>
      <c r="N18" s="33">
        <f t="shared" si="0"/>
        <v>0</v>
      </c>
      <c r="O18" s="37"/>
      <c r="P18" s="35" t="str">
        <f t="shared" si="1"/>
        <v/>
      </c>
      <c r="Q18" s="2"/>
      <c r="R18" s="92"/>
    </row>
    <row r="19" spans="1:18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</row>
    <row r="20" spans="1:18">
      <c r="A20" s="56"/>
      <c r="B20" s="57"/>
      <c r="C20" s="58"/>
      <c r="D20" s="59"/>
      <c r="E20" s="59"/>
      <c r="F20" s="60"/>
      <c r="G20" s="61"/>
      <c r="H20" s="62"/>
      <c r="I20" s="63"/>
      <c r="J20" s="63"/>
      <c r="K20" s="63"/>
      <c r="L20" s="63"/>
      <c r="M20" s="63"/>
      <c r="N20" s="64"/>
      <c r="O20" s="65"/>
      <c r="P20" s="94"/>
    </row>
    <row r="21" spans="1:18">
      <c r="A21" s="46"/>
      <c r="B21" s="55" t="s">
        <v>37</v>
      </c>
      <c r="C21" s="55"/>
      <c r="D21" s="55"/>
      <c r="E21" s="47"/>
      <c r="F21" s="47"/>
      <c r="G21" s="55" t="s">
        <v>39</v>
      </c>
      <c r="H21" s="55"/>
      <c r="I21" s="55"/>
      <c r="J21" s="47"/>
      <c r="K21" s="47"/>
      <c r="L21" s="55" t="s">
        <v>38</v>
      </c>
      <c r="M21" s="55"/>
      <c r="N21" s="55"/>
      <c r="O21" s="47"/>
      <c r="P21" s="94"/>
    </row>
    <row r="22" spans="1:18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94"/>
    </row>
    <row r="23" spans="1:18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</row>
  </sheetData>
  <mergeCells count="27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P8:P10"/>
    <mergeCell ref="R8:R10"/>
    <mergeCell ref="L9:L10"/>
    <mergeCell ref="M9:M10"/>
    <mergeCell ref="N8:N10"/>
  </mergeCells>
  <conditionalFormatting sqref="M1">
    <cfRule type="cellIs" dxfId="0" priority="1" operator="notEqual">
      <formula>0</formula>
    </cfRule>
  </conditionalFormatting>
  <dataValidations count="12">
    <dataValidation type="decimal" operator="greaterThanOrEqual" allowBlank="1" showErrorMessage="1" errorTitle="Valore" error="Inserire un numero maggiore o uguale a 0 (zero)!" sqref="H20:M20 H12:H18 J11:M12 I17:I18 J13:L18 H11:I11 M18">
      <formula1>0</formula1>
      <formula2>0</formula2>
    </dataValidation>
    <dataValidation type="whole" operator="greaterThanOrEqual" allowBlank="1" showErrorMessage="1" errorTitle="Valore" error="Inserire un numero maggiore o uguale a 0 (zero)!" sqref="N20 N11:N18">
      <formula1>0</formula1>
      <formula2>0</formula2>
    </dataValidation>
    <dataValidation type="textLength" operator="greaterThan" allowBlank="1" showErrorMessage="1" sqref="D20:E20">
      <formula1>1</formula1>
      <formula2>0</formula2>
    </dataValidation>
    <dataValidation type="textLength" operator="greaterThan" sqref="F20">
      <formula1>1</formula1>
      <formula2>0</formula2>
    </dataValidation>
    <dataValidation type="date" operator="greaterThanOrEqual" showErrorMessage="1" errorTitle="Data" error="Inserire una data superiore al 1/11/2000" sqref="B20 B11:B18">
      <formula1>36831</formula1>
      <formula2>0</formula2>
    </dataValidation>
    <dataValidation type="textLength" operator="greaterThan" allowBlank="1" sqref="C20">
      <formula1>1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orientation="landscape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Anticipi EUR</vt:lpstr>
      <vt:lpstr>Anticipi SAR</vt:lpstr>
      <vt:lpstr>Anticipi MAD</vt:lpstr>
      <vt:lpstr>'Anticipi EUR'!Print_Area</vt:lpstr>
      <vt:lpstr>'Anticipi MAD'!Print_Area</vt:lpstr>
      <vt:lpstr>'Anticipi SAR'!Print_Area</vt:lpstr>
      <vt:lpstr>'Anticipi EUR'!Print_Titles</vt:lpstr>
      <vt:lpstr>'Anticipi MAD'!Print_Titles</vt:lpstr>
      <vt:lpstr>'Anticipi SAR'!Print_Titles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2014-05-29T13:38:38Z</cp:lastPrinted>
  <dcterms:created xsi:type="dcterms:W3CDTF">2007-03-06T14:42:56Z</dcterms:created>
  <dcterms:modified xsi:type="dcterms:W3CDTF">2014-05-29T13:45:57Z</dcterms:modified>
</cp:coreProperties>
</file>