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8070" tabRatio="433" activeTab="1"/>
  </bookViews>
  <sheets>
    <sheet name="Nota Spese Italia" sheetId="1" r:id="rId1"/>
    <sheet name="Nota Spese USD" sheetId="2" r:id="rId2"/>
    <sheet name="Nota Spese LBP" sheetId="3" r:id="rId3"/>
    <sheet name="Nota Spese RON" sheetId="4" r:id="rId4"/>
  </sheets>
  <definedNames>
    <definedName name="_xlnm.Print_Area" localSheetId="0">'Nota Spese Italia'!$A$1:$S$27</definedName>
    <definedName name="_xlnm.Print_Area" localSheetId="2">'Nota Spese LBP'!$A$1:$R$22</definedName>
    <definedName name="_xlnm.Print_Area" localSheetId="1">'Nota Spese USD'!$A$1:$R$22</definedName>
    <definedName name="_xlnm.Print_Titles" localSheetId="0">'Nota Spese Italia'!$7:$10</definedName>
    <definedName name="_xlnm.Print_Titles" localSheetId="2">'Nota Spese LBP'!$1:$10</definedName>
    <definedName name="_xlnm.Print_Titles" localSheetId="1">'Nota Spese USD'!$1:$10</definedName>
  </definedNames>
  <calcPr calcId="125725"/>
</workbook>
</file>

<file path=xl/calcChain.xml><?xml version="1.0" encoding="utf-8"?>
<calcChain xmlns="http://schemas.openxmlformats.org/spreadsheetml/2006/main">
  <c r="O7" i="1"/>
  <c r="P3"/>
  <c r="P1"/>
  <c r="P21"/>
  <c r="N21"/>
  <c r="N20"/>
  <c r="N19"/>
  <c r="N18"/>
  <c r="N17"/>
  <c r="N16"/>
  <c r="R3" i="4"/>
  <c r="R1"/>
  <c r="N13"/>
  <c r="N12"/>
  <c r="N7" s="1"/>
  <c r="N11"/>
  <c r="N17"/>
  <c r="N16"/>
  <c r="P15"/>
  <c r="N15"/>
  <c r="P14"/>
  <c r="N14"/>
  <c r="O7"/>
  <c r="P3" s="1"/>
  <c r="M7"/>
  <c r="L7"/>
  <c r="K7"/>
  <c r="J7"/>
  <c r="I7"/>
  <c r="H7"/>
  <c r="G7"/>
  <c r="R1" i="2"/>
  <c r="R3" i="3"/>
  <c r="R1"/>
  <c r="N14" i="1"/>
  <c r="N15"/>
  <c r="N12"/>
  <c r="N13"/>
  <c r="R5" i="4" l="1"/>
  <c r="P7"/>
  <c r="P1"/>
  <c r="P5" s="1"/>
  <c r="N17" i="3"/>
  <c r="N16"/>
  <c r="P15"/>
  <c r="N15"/>
  <c r="P14"/>
  <c r="N14"/>
  <c r="P13"/>
  <c r="N13"/>
  <c r="N7" s="1"/>
  <c r="P7" s="1"/>
  <c r="N12"/>
  <c r="N11"/>
  <c r="O7"/>
  <c r="P3" s="1"/>
  <c r="M7"/>
  <c r="L7"/>
  <c r="K7"/>
  <c r="J7"/>
  <c r="I7"/>
  <c r="H7"/>
  <c r="G7"/>
  <c r="N17" i="2"/>
  <c r="N16"/>
  <c r="P15"/>
  <c r="N15"/>
  <c r="P14"/>
  <c r="N14"/>
  <c r="P13"/>
  <c r="N13"/>
  <c r="N12"/>
  <c r="N11"/>
  <c r="O7"/>
  <c r="P3" s="1"/>
  <c r="M7"/>
  <c r="L7"/>
  <c r="K7"/>
  <c r="J7"/>
  <c r="I7"/>
  <c r="H7"/>
  <c r="G7"/>
  <c r="R3"/>
  <c r="M1" i="4" l="1"/>
  <c r="N7" i="2"/>
  <c r="R5" i="3"/>
  <c r="R5" i="2"/>
  <c r="P7"/>
  <c r="P1" i="3"/>
  <c r="P5" s="1"/>
  <c r="M1"/>
  <c r="P1" i="2"/>
  <c r="M1" s="1"/>
  <c r="P5" l="1"/>
  <c r="G7" i="1" l="1"/>
  <c r="M7"/>
  <c r="L7"/>
  <c r="K7"/>
  <c r="J7"/>
  <c r="I7"/>
  <c r="H7" l="1"/>
  <c r="P5" s="1"/>
  <c r="N7"/>
  <c r="P7" s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<sst xmlns="http://schemas.openxmlformats.org/spreadsheetml/2006/main" count="248" uniqueCount="77">
  <si>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</si>
  <si>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</si>
  <si>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</si>
  <si>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</si>
  <si>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</si>
  <si>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</si>
  <si>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</si>
  <si>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>TOTALE DOVUTO</t>
  </si>
  <si>
    <t>(importi in Euro € )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</si>
  <si>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</si>
  <si>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</si>
  <si>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</si>
  <si>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</si>
  <si>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</si>
  <si>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</si>
  <si>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</si>
  <si>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</si>
  <si>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</si>
  <si>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</si>
  <si>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</si>
  <si>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</si>
  <si>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</si>
  <si>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</si>
  <si>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</si>
  <si>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</si>
  <si>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</si>
  <si>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</si>
  <si>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</si>
  <si>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</si>
  <si>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</si>
  <si>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</si>
  <si>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</si>
  <si>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</si>
  <si>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</si>
  <si>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</si>
  <si>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</si>
  <si>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</si>
  <si>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Walter Furlan</t>
  </si>
  <si>
    <t>Ford Fiesta 1.4 97CV</t>
  </si>
  <si>
    <t>Rimborso auto privata</t>
  </si>
  <si>
    <t>N/A</t>
  </si>
  <si>
    <t>Daniele Milan</t>
  </si>
  <si>
    <t>Milano</t>
  </si>
  <si>
    <t>05_01</t>
  </si>
  <si>
    <t>DEMO Romania</t>
  </si>
  <si>
    <t>Pranzo</t>
  </si>
  <si>
    <t>Malpensa</t>
  </si>
  <si>
    <t>Taxi</t>
  </si>
  <si>
    <t>Cena</t>
  </si>
  <si>
    <t>Secondo bagaglio viaggio andata</t>
  </si>
  <si>
    <t>Demo Libano</t>
  </si>
  <si>
    <t>Malpensa XPS (2 biglietti)</t>
  </si>
  <si>
    <t>Colazione</t>
  </si>
  <si>
    <t>Bar</t>
  </si>
  <si>
    <t xml:space="preserve">Costo carburante - </t>
  </si>
  <si>
    <t>(importi in Valuta USD)</t>
  </si>
  <si>
    <t>Consumo autovettura -</t>
  </si>
  <si>
    <t>SPESE ESTERO</t>
  </si>
  <si>
    <t>Paese</t>
  </si>
  <si>
    <t>Valuta</t>
  </si>
  <si>
    <t>SPESE VITTO / ALLOGGIO</t>
  </si>
  <si>
    <t>Controvalore € Carta Credito</t>
  </si>
  <si>
    <t>05_02</t>
  </si>
  <si>
    <t>Libano</t>
  </si>
  <si>
    <t>USD</t>
  </si>
  <si>
    <t>LBP</t>
  </si>
  <si>
    <t>05_03</t>
  </si>
  <si>
    <t>(importi in Valuta LBP)</t>
  </si>
  <si>
    <r>
      <t xml:space="preserve">Prelievo </t>
    </r>
    <r>
      <rPr>
        <b/>
        <sz val="14"/>
        <color rgb="FFFF0000"/>
        <rFont val="Gulim"/>
        <family val="2"/>
      </rPr>
      <t>(manca giustificativo)</t>
    </r>
  </si>
  <si>
    <t>Spese personali</t>
  </si>
  <si>
    <t>05_04</t>
  </si>
  <si>
    <t>(importi in Valuta RON)</t>
  </si>
  <si>
    <t>Romania</t>
  </si>
  <si>
    <t>RON</t>
  </si>
  <si>
    <r>
      <t xml:space="preserve">Secondo bagaglio viaggio ritorno </t>
    </r>
    <r>
      <rPr>
        <b/>
        <sz val="14"/>
        <color rgb="FFFF0000"/>
        <rFont val="Gulim"/>
        <family val="2"/>
      </rPr>
      <t>(manca giustificativo)</t>
    </r>
  </si>
  <si>
    <t>Albergo Extra</t>
  </si>
  <si>
    <t>Spesa personale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</si>
</sst>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4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sz val="14"/>
      <color rgb="FFFF0000"/>
      <name val="Gulim"/>
      <family val="2"/>
    </font>
    <font>
      <b/>
      <sz val="14"/>
      <color rgb="FFFF0000"/>
      <name val="Gulim"/>
      <family val="2"/>
    </font>
    <font>
      <b/>
      <i/>
      <sz val="20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6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7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0" fontId="2" fillId="0" borderId="58" xfId="0" applyFont="1" applyBorder="1" applyAlignment="1" applyProtection="1">
      <alignment vertical="center"/>
    </xf>
    <xf numFmtId="0" fontId="1" fillId="9" borderId="59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171" fontId="1" fillId="0" borderId="56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9" fontId="1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 wrapText="1"/>
      <protection locked="0"/>
    </xf>
    <xf numFmtId="43" fontId="2" fillId="3" borderId="3" xfId="1" applyNumberFormat="1" applyFont="1" applyFill="1" applyBorder="1" applyAlignment="1" applyProtection="1">
      <alignment horizontal="right" vertical="center"/>
    </xf>
    <xf numFmtId="172" fontId="2" fillId="0" borderId="0" xfId="0" applyNumberFormat="1" applyFont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172" fontId="12" fillId="0" borderId="0" xfId="0" applyNumberFormat="1" applyFont="1" applyAlignment="1" applyProtection="1">
      <alignment vertical="center"/>
    </xf>
    <xf numFmtId="0" fontId="13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3" xfId="0" applyNumberFormat="1" applyFont="1" applyFill="1" applyBorder="1" applyAlignment="1" applyProtection="1">
      <alignment horizontal="center" vertical="center"/>
    </xf>
    <xf numFmtId="4" fontId="1" fillId="2" borderId="64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0" fontId="1" fillId="2" borderId="73" xfId="0" applyFont="1" applyFill="1" applyBorder="1" applyAlignment="1" applyProtection="1">
      <alignment horizontal="center" vertical="center" wrapText="1"/>
    </xf>
    <xf numFmtId="38" fontId="1" fillId="0" borderId="76" xfId="0" applyNumberFormat="1" applyFont="1" applyBorder="1" applyAlignment="1" applyProtection="1">
      <alignment horizontal="center" vertical="center"/>
      <protection locked="0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horizontal="right" vertical="center" wrapText="1"/>
    </xf>
    <xf numFmtId="40" fontId="2" fillId="0" borderId="58" xfId="0" applyNumberFormat="1" applyFont="1" applyBorder="1" applyAlignment="1" applyProtection="1">
      <alignment vertical="center"/>
    </xf>
    <xf numFmtId="0" fontId="2" fillId="0" borderId="58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10" borderId="60" xfId="0" applyNumberFormat="1" applyFont="1" applyFill="1" applyBorder="1" applyAlignment="1" applyProtection="1">
      <alignment horizontal="center" vertical="center"/>
    </xf>
    <xf numFmtId="0" fontId="1" fillId="10" borderId="61" xfId="0" applyNumberFormat="1" applyFont="1" applyFill="1" applyBorder="1" applyAlignment="1" applyProtection="1">
      <alignment horizontal="center" vertical="center"/>
    </xf>
    <xf numFmtId="0" fontId="1" fillId="10" borderId="62" xfId="0" applyNumberFormat="1" applyFont="1" applyFill="1" applyBorder="1" applyAlignment="1" applyProtection="1">
      <alignment horizontal="center" vertical="center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64" xfId="0" applyFont="1" applyFill="1" applyBorder="1" applyAlignment="1" applyProtection="1">
      <alignment horizontal="center" vertical="center" wrapText="1"/>
    </xf>
    <xf numFmtId="0" fontId="2" fillId="7" borderId="64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 wrapText="1"/>
    </xf>
    <xf numFmtId="0" fontId="2" fillId="0" borderId="75" xfId="0" applyFont="1" applyBorder="1" applyAlignment="1" applyProtection="1">
      <alignment horizontal="center" vertical="center" wrapText="1"/>
    </xf>
    <xf numFmtId="0" fontId="1" fillId="2" borderId="74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view="pageBreakPreview" zoomScale="50" zoomScaleSheetLayoutView="50" workbookViewId="0">
      <pane ySplit="10" topLeftCell="A11" activePane="bottomLeft" state="frozen"/>
      <selection pane="bottomLeft" activeCell="P15" sqref="P15"/>
    </sheetView>
  </sheetViews>
  <sheetFormatPr defaultRowHeight="18.75"/>
  <cols>
    <col min="1" max="1" width="6.7109375" style="1" customWidth="1"/>
    <col min="2" max="2" width="19.42578125" style="2" customWidth="1"/>
    <col min="3" max="3" width="23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2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2" t="s">
        <v>0</v>
      </c>
      <c r="C1" s="122"/>
      <c r="D1" s="122"/>
      <c r="E1" s="123" t="s">
        <v>37</v>
      </c>
      <c r="F1" s="123"/>
      <c r="G1" s="49">
        <v>41760</v>
      </c>
      <c r="H1" s="48" t="s">
        <v>43</v>
      </c>
      <c r="L1" s="8" t="s">
        <v>27</v>
      </c>
      <c r="M1" s="3">
        <f>+P1-N7</f>
        <v>0</v>
      </c>
      <c r="N1" s="5" t="s">
        <v>1</v>
      </c>
      <c r="O1" s="6"/>
      <c r="P1" s="7">
        <f>SUM(H7:M7)</f>
        <v>191.60000000000002</v>
      </c>
      <c r="Q1" s="3" t="s">
        <v>25</v>
      </c>
    </row>
    <row r="2" spans="1:19" s="8" customFormat="1" ht="35.25" customHeight="1">
      <c r="A2" s="4"/>
      <c r="B2" s="124" t="s">
        <v>2</v>
      </c>
      <c r="C2" s="124"/>
      <c r="D2" s="124"/>
      <c r="E2" s="123" t="s">
        <v>41</v>
      </c>
      <c r="F2" s="123"/>
      <c r="G2" s="9"/>
      <c r="H2" s="9"/>
      <c r="N2" s="10" t="s">
        <v>3</v>
      </c>
      <c r="O2" s="11"/>
      <c r="P2" s="12"/>
      <c r="Q2" s="3" t="s">
        <v>24</v>
      </c>
    </row>
    <row r="3" spans="1:19" s="8" customFormat="1" ht="35.25" customHeight="1">
      <c r="A3" s="4"/>
      <c r="B3" s="124" t="s">
        <v>23</v>
      </c>
      <c r="C3" s="124"/>
      <c r="D3" s="124"/>
      <c r="E3" s="123" t="s">
        <v>24</v>
      </c>
      <c r="F3" s="123"/>
      <c r="N3" s="10" t="s">
        <v>4</v>
      </c>
      <c r="O3" s="11"/>
      <c r="P3" s="12">
        <f>+O7</f>
        <v>137.19999999999999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19</v>
      </c>
      <c r="H4" s="21" t="s">
        <v>40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7"/>
      <c r="D5" s="20"/>
      <c r="E5" s="54">
        <v>11</v>
      </c>
      <c r="F5" s="14"/>
      <c r="G5" s="10" t="s">
        <v>39</v>
      </c>
      <c r="H5" s="21">
        <v>0.41289999999999999</v>
      </c>
      <c r="N5" s="127" t="s">
        <v>7</v>
      </c>
      <c r="O5" s="127"/>
      <c r="P5" s="22">
        <f>P1-P2-P3-P4</f>
        <v>54.400000000000034</v>
      </c>
      <c r="Q5" s="13"/>
      <c r="R5" s="14"/>
    </row>
    <row r="6" spans="1:19" s="8" customFormat="1" ht="31.5" customHeight="1" thickTop="1" thickBot="1">
      <c r="A6" s="4"/>
      <c r="B6" s="23" t="s">
        <v>8</v>
      </c>
      <c r="C6" s="23"/>
      <c r="D6" s="23"/>
      <c r="E6" s="14"/>
      <c r="F6" s="14"/>
      <c r="G6" s="10" t="s">
        <v>38</v>
      </c>
      <c r="H6" s="24"/>
      <c r="R6" s="13"/>
      <c r="S6" s="14"/>
    </row>
    <row r="7" spans="1:19" s="8" customFormat="1" ht="27" customHeight="1" thickBot="1">
      <c r="A7" s="50"/>
      <c r="B7" s="51"/>
      <c r="C7" s="51"/>
      <c r="D7" s="52" t="s">
        <v>26</v>
      </c>
      <c r="E7" s="130" t="s">
        <v>9</v>
      </c>
      <c r="F7" s="131"/>
      <c r="G7" s="25">
        <f t="shared" ref="G7:O7" si="0">SUM(G12:G21)</f>
        <v>0</v>
      </c>
      <c r="H7" s="25">
        <f t="shared" si="0"/>
        <v>0</v>
      </c>
      <c r="I7" s="59">
        <f t="shared" si="0"/>
        <v>0</v>
      </c>
      <c r="J7" s="64">
        <f t="shared" si="0"/>
        <v>73</v>
      </c>
      <c r="K7" s="60">
        <f t="shared" si="0"/>
        <v>64</v>
      </c>
      <c r="L7" s="60">
        <f t="shared" si="0"/>
        <v>0</v>
      </c>
      <c r="M7" s="60">
        <f t="shared" si="0"/>
        <v>54.600000000000009</v>
      </c>
      <c r="N7" s="60">
        <f t="shared" si="0"/>
        <v>191.59999999999997</v>
      </c>
      <c r="O7" s="61">
        <f>SUM(O11:O21)</f>
        <v>137.19999999999999</v>
      </c>
      <c r="P7" s="13">
        <f>+N7-SUM(I7:M7)</f>
        <v>0</v>
      </c>
    </row>
    <row r="8" spans="1:19" ht="36" customHeight="1" thickTop="1" thickBot="1">
      <c r="A8" s="108"/>
      <c r="B8" s="58"/>
      <c r="C8" s="110" t="s">
        <v>11</v>
      </c>
      <c r="D8" s="112" t="s">
        <v>22</v>
      </c>
      <c r="E8" s="111" t="s">
        <v>12</v>
      </c>
      <c r="F8" s="113" t="s">
        <v>28</v>
      </c>
      <c r="G8" s="114" t="s">
        <v>13</v>
      </c>
      <c r="H8" s="115" t="s">
        <v>14</v>
      </c>
      <c r="I8" s="120" t="s">
        <v>31</v>
      </c>
      <c r="J8" s="120" t="s">
        <v>33</v>
      </c>
      <c r="K8" s="120" t="s">
        <v>32</v>
      </c>
      <c r="L8" s="128" t="s">
        <v>29</v>
      </c>
      <c r="M8" s="129"/>
      <c r="N8" s="106" t="s">
        <v>15</v>
      </c>
      <c r="O8" s="118" t="s">
        <v>16</v>
      </c>
      <c r="P8" s="105" t="s">
        <v>17</v>
      </c>
      <c r="R8" s="2"/>
    </row>
    <row r="9" spans="1:19" ht="36" customHeight="1" thickTop="1" thickBot="1">
      <c r="A9" s="109"/>
      <c r="B9" s="58" t="s">
        <v>10</v>
      </c>
      <c r="C9" s="111"/>
      <c r="D9" s="111"/>
      <c r="E9" s="111"/>
      <c r="F9" s="113"/>
      <c r="G9" s="114"/>
      <c r="H9" s="116"/>
      <c r="I9" s="121" t="s">
        <v>31</v>
      </c>
      <c r="J9" s="121"/>
      <c r="K9" s="121" t="s">
        <v>30</v>
      </c>
      <c r="L9" s="132" t="s">
        <v>20</v>
      </c>
      <c r="M9" s="125" t="s">
        <v>21</v>
      </c>
      <c r="N9" s="107"/>
      <c r="O9" s="119"/>
      <c r="P9" s="105"/>
      <c r="R9" s="2"/>
    </row>
    <row r="10" spans="1:19" ht="37.5" customHeight="1" thickTop="1" thickBot="1">
      <c r="A10" s="109"/>
      <c r="B10" s="53"/>
      <c r="C10" s="111"/>
      <c r="D10" s="111"/>
      <c r="E10" s="111"/>
      <c r="F10" s="113"/>
      <c r="G10" s="26" t="s">
        <v>18</v>
      </c>
      <c r="H10" s="117"/>
      <c r="I10" s="121"/>
      <c r="J10" s="121"/>
      <c r="K10" s="121"/>
      <c r="L10" s="133"/>
      <c r="M10" s="126"/>
      <c r="N10" s="107"/>
      <c r="O10" s="119"/>
      <c r="P10" s="105"/>
      <c r="R10" s="2"/>
    </row>
    <row r="11" spans="1:19" ht="30" customHeight="1" thickTop="1">
      <c r="A11" s="27">
        <v>1</v>
      </c>
      <c r="B11" s="45">
        <v>41759</v>
      </c>
      <c r="C11" s="28"/>
      <c r="D11" s="82" t="s">
        <v>76</v>
      </c>
      <c r="E11" s="81"/>
      <c r="F11" s="44"/>
      <c r="G11" s="78"/>
      <c r="H11" s="79"/>
      <c r="I11" s="65"/>
      <c r="J11" s="65"/>
      <c r="K11" s="33"/>
      <c r="L11" s="34"/>
      <c r="M11" s="36"/>
      <c r="N11" s="38"/>
      <c r="O11" s="41">
        <v>10</v>
      </c>
      <c r="P11" s="39"/>
      <c r="R11" s="2"/>
    </row>
    <row r="12" spans="1:19" ht="30" customHeight="1">
      <c r="A12" s="27">
        <v>2</v>
      </c>
      <c r="B12" s="45">
        <v>41766</v>
      </c>
      <c r="C12" s="28" t="s">
        <v>44</v>
      </c>
      <c r="D12" s="82" t="s">
        <v>45</v>
      </c>
      <c r="E12" s="81"/>
      <c r="F12" s="44" t="s">
        <v>46</v>
      </c>
      <c r="G12" s="78"/>
      <c r="H12" s="79"/>
      <c r="I12" s="65"/>
      <c r="J12" s="65"/>
      <c r="K12" s="33"/>
      <c r="L12" s="34"/>
      <c r="M12" s="36">
        <v>32</v>
      </c>
      <c r="N12" s="38">
        <f>SUM(H12:M12)</f>
        <v>32</v>
      </c>
      <c r="O12" s="41">
        <v>32</v>
      </c>
      <c r="P12" s="39"/>
      <c r="R12" s="2"/>
    </row>
    <row r="13" spans="1:19" ht="46.5" customHeight="1">
      <c r="A13" s="27">
        <v>3</v>
      </c>
      <c r="B13" s="45">
        <v>41768</v>
      </c>
      <c r="C13" s="28" t="s">
        <v>44</v>
      </c>
      <c r="D13" s="28" t="s">
        <v>47</v>
      </c>
      <c r="E13" s="63"/>
      <c r="F13" s="44" t="s">
        <v>42</v>
      </c>
      <c r="G13" s="78"/>
      <c r="H13" s="79"/>
      <c r="I13" s="65"/>
      <c r="J13" s="65">
        <v>49</v>
      </c>
      <c r="K13" s="33"/>
      <c r="L13" s="34"/>
      <c r="M13" s="36"/>
      <c r="N13" s="38">
        <f>SUM(H13:M13)</f>
        <v>49</v>
      </c>
      <c r="O13" s="41"/>
      <c r="P13" s="39"/>
      <c r="R13" s="2"/>
    </row>
    <row r="14" spans="1:19" ht="30" customHeight="1">
      <c r="A14" s="27">
        <v>4</v>
      </c>
      <c r="B14" s="45">
        <v>41764</v>
      </c>
      <c r="C14" s="28" t="s">
        <v>44</v>
      </c>
      <c r="D14" s="28" t="s">
        <v>49</v>
      </c>
      <c r="E14" s="63"/>
      <c r="F14" s="44" t="s">
        <v>42</v>
      </c>
      <c r="G14" s="78"/>
      <c r="H14" s="79"/>
      <c r="I14" s="65"/>
      <c r="J14" s="65"/>
      <c r="K14" s="33">
        <v>20</v>
      </c>
      <c r="L14" s="34"/>
      <c r="M14" s="36"/>
      <c r="N14" s="38">
        <f t="shared" ref="N14:N15" si="1">SUM(H14:M14)</f>
        <v>20</v>
      </c>
      <c r="O14" s="41">
        <v>20</v>
      </c>
      <c r="P14" s="39"/>
      <c r="R14" s="2"/>
    </row>
    <row r="15" spans="1:19" ht="60" customHeight="1">
      <c r="A15" s="27">
        <v>5</v>
      </c>
      <c r="B15" s="45">
        <v>41767</v>
      </c>
      <c r="C15" s="28" t="s">
        <v>44</v>
      </c>
      <c r="D15" s="82" t="s">
        <v>74</v>
      </c>
      <c r="E15" s="63"/>
      <c r="F15" s="44" t="s">
        <v>42</v>
      </c>
      <c r="G15" s="78"/>
      <c r="H15" s="79"/>
      <c r="I15" s="65"/>
      <c r="J15" s="65"/>
      <c r="K15" s="33">
        <v>44</v>
      </c>
      <c r="L15" s="34"/>
      <c r="M15" s="36"/>
      <c r="N15" s="38">
        <f t="shared" si="1"/>
        <v>44</v>
      </c>
      <c r="O15" s="41">
        <v>44</v>
      </c>
      <c r="P15" s="39"/>
      <c r="R15" s="2"/>
    </row>
    <row r="16" spans="1:19" ht="30" customHeight="1">
      <c r="A16" s="27">
        <v>6</v>
      </c>
      <c r="B16" s="45">
        <v>41778</v>
      </c>
      <c r="C16" s="28" t="s">
        <v>50</v>
      </c>
      <c r="D16" s="28" t="s">
        <v>51</v>
      </c>
      <c r="E16" s="63"/>
      <c r="F16" s="44" t="s">
        <v>42</v>
      </c>
      <c r="G16" s="78"/>
      <c r="H16" s="79"/>
      <c r="I16" s="65"/>
      <c r="J16" s="65">
        <v>24</v>
      </c>
      <c r="K16" s="33"/>
      <c r="L16" s="34"/>
      <c r="M16" s="36"/>
      <c r="N16" s="38">
        <f t="shared" ref="N16:N21" si="2">SUM(H16:M16)</f>
        <v>24</v>
      </c>
      <c r="O16" s="41">
        <v>24</v>
      </c>
      <c r="P16" s="39"/>
      <c r="R16" s="2"/>
    </row>
    <row r="17" spans="1:18" ht="30" customHeight="1">
      <c r="A17" s="27">
        <v>7</v>
      </c>
      <c r="B17" s="45">
        <v>41778</v>
      </c>
      <c r="C17" s="28" t="s">
        <v>50</v>
      </c>
      <c r="D17" s="28" t="s">
        <v>53</v>
      </c>
      <c r="E17" s="63"/>
      <c r="F17" s="44" t="s">
        <v>46</v>
      </c>
      <c r="G17" s="78"/>
      <c r="H17" s="79"/>
      <c r="I17" s="65"/>
      <c r="J17" s="65"/>
      <c r="K17" s="33"/>
      <c r="L17" s="34"/>
      <c r="M17" s="36">
        <v>4.2</v>
      </c>
      <c r="N17" s="38">
        <f t="shared" si="2"/>
        <v>4.2</v>
      </c>
      <c r="O17" s="41"/>
      <c r="P17" s="39"/>
      <c r="R17" s="2"/>
    </row>
    <row r="18" spans="1:18" ht="30" customHeight="1">
      <c r="A18" s="27">
        <v>8</v>
      </c>
      <c r="B18" s="45">
        <v>41778</v>
      </c>
      <c r="C18" s="28" t="s">
        <v>50</v>
      </c>
      <c r="D18" s="28" t="s">
        <v>45</v>
      </c>
      <c r="E18" s="63"/>
      <c r="F18" s="44" t="s">
        <v>46</v>
      </c>
      <c r="G18" s="78"/>
      <c r="H18" s="79"/>
      <c r="I18" s="65"/>
      <c r="J18" s="65"/>
      <c r="K18" s="33"/>
      <c r="L18" s="34"/>
      <c r="M18" s="34">
        <v>7.2</v>
      </c>
      <c r="N18" s="38">
        <f t="shared" si="2"/>
        <v>7.2</v>
      </c>
      <c r="O18" s="41">
        <v>7.2</v>
      </c>
      <c r="P18" s="39"/>
      <c r="R18" s="2"/>
    </row>
    <row r="19" spans="1:18" ht="30" customHeight="1">
      <c r="A19" s="27">
        <v>9</v>
      </c>
      <c r="B19" s="45">
        <v>41778</v>
      </c>
      <c r="C19" s="28" t="s">
        <v>50</v>
      </c>
      <c r="D19" s="28" t="s">
        <v>53</v>
      </c>
      <c r="E19" s="63"/>
      <c r="F19" s="44" t="s">
        <v>46</v>
      </c>
      <c r="G19" s="78"/>
      <c r="H19" s="79"/>
      <c r="I19" s="65"/>
      <c r="J19" s="65"/>
      <c r="K19" s="33"/>
      <c r="L19" s="34"/>
      <c r="M19" s="34">
        <v>2.2000000000000002</v>
      </c>
      <c r="N19" s="38">
        <f t="shared" si="2"/>
        <v>2.2000000000000002</v>
      </c>
      <c r="O19" s="41"/>
      <c r="P19" s="39"/>
      <c r="R19" s="2"/>
    </row>
    <row r="20" spans="1:18" ht="30" customHeight="1">
      <c r="A20" s="27">
        <v>10</v>
      </c>
      <c r="B20" s="45">
        <v>41780</v>
      </c>
      <c r="C20" s="28" t="s">
        <v>50</v>
      </c>
      <c r="D20" s="28" t="s">
        <v>53</v>
      </c>
      <c r="E20" s="63"/>
      <c r="F20" s="44" t="s">
        <v>46</v>
      </c>
      <c r="G20" s="78"/>
      <c r="H20" s="79"/>
      <c r="I20" s="65"/>
      <c r="J20" s="65"/>
      <c r="K20" s="33"/>
      <c r="L20" s="34"/>
      <c r="M20" s="34">
        <v>1.1000000000000001</v>
      </c>
      <c r="N20" s="38">
        <f t="shared" si="2"/>
        <v>1.1000000000000001</v>
      </c>
      <c r="O20" s="41"/>
      <c r="P20" s="39"/>
      <c r="R20" s="2"/>
    </row>
    <row r="21" spans="1:18" ht="30" customHeight="1">
      <c r="A21" s="27">
        <v>11</v>
      </c>
      <c r="B21" s="45">
        <v>41780</v>
      </c>
      <c r="C21" s="28" t="s">
        <v>50</v>
      </c>
      <c r="D21" s="28" t="s">
        <v>53</v>
      </c>
      <c r="E21" s="63"/>
      <c r="F21" s="44" t="s">
        <v>46</v>
      </c>
      <c r="G21" s="31"/>
      <c r="H21" s="32"/>
      <c r="I21" s="33"/>
      <c r="J21" s="34"/>
      <c r="K21" s="62"/>
      <c r="L21" s="36"/>
      <c r="M21" s="37">
        <v>7.9</v>
      </c>
      <c r="N21" s="38">
        <f t="shared" si="2"/>
        <v>7.9</v>
      </c>
      <c r="O21" s="41"/>
      <c r="P21" s="39" t="str">
        <f>IF(F21="Milano","X","")</f>
        <v/>
      </c>
      <c r="R21" s="2"/>
    </row>
    <row r="23" spans="1:18">
      <c r="A23" s="55"/>
      <c r="B23" s="56"/>
      <c r="C23" s="56"/>
      <c r="D23" s="56"/>
      <c r="E23" s="56"/>
      <c r="F23" s="56"/>
      <c r="G23" s="56"/>
      <c r="H23" s="56"/>
      <c r="I23" s="56"/>
      <c r="J23" s="80"/>
      <c r="K23" s="80"/>
      <c r="L23" s="56"/>
      <c r="M23" s="56"/>
      <c r="N23" s="56"/>
      <c r="O23" s="56"/>
      <c r="P23" s="80"/>
      <c r="Q23" s="3"/>
    </row>
    <row r="24" spans="1:18">
      <c r="A24" s="68"/>
      <c r="B24" s="69"/>
      <c r="C24" s="70"/>
      <c r="D24" s="71"/>
      <c r="E24" s="71"/>
      <c r="F24" s="72"/>
      <c r="G24" s="73"/>
      <c r="H24" s="74"/>
      <c r="I24" s="75"/>
      <c r="J24" s="80"/>
      <c r="K24" s="80"/>
      <c r="L24" s="75"/>
      <c r="M24" s="75"/>
      <c r="N24" s="76"/>
      <c r="O24" s="77"/>
      <c r="P24" s="80"/>
      <c r="Q24" s="3"/>
    </row>
    <row r="25" spans="1:18">
      <c r="A25" s="55"/>
      <c r="B25" s="67" t="s">
        <v>34</v>
      </c>
      <c r="C25" s="67"/>
      <c r="D25" s="67"/>
      <c r="E25" s="56"/>
      <c r="F25" s="56"/>
      <c r="G25" s="67" t="s">
        <v>36</v>
      </c>
      <c r="H25" s="67"/>
      <c r="I25" s="67"/>
      <c r="J25" s="80"/>
      <c r="K25" s="80"/>
      <c r="L25" s="67" t="s">
        <v>35</v>
      </c>
      <c r="M25" s="67"/>
      <c r="N25" s="67"/>
      <c r="O25" s="56"/>
      <c r="P25" s="80"/>
      <c r="Q25" s="3"/>
    </row>
    <row r="26" spans="1:18">
      <c r="A26" s="55"/>
      <c r="B26" s="56"/>
      <c r="C26" s="56"/>
      <c r="D26" s="56"/>
      <c r="E26" s="56"/>
      <c r="F26" s="56"/>
      <c r="G26" s="56"/>
      <c r="H26" s="56"/>
      <c r="I26" s="56"/>
      <c r="J26" s="80"/>
      <c r="K26" s="80"/>
      <c r="L26" s="56"/>
      <c r="M26" s="56"/>
      <c r="N26" s="56"/>
      <c r="O26" s="56"/>
      <c r="P26" s="80"/>
      <c r="Q26" s="3"/>
    </row>
    <row r="27" spans="1:18">
      <c r="A27" s="55"/>
      <c r="B27" s="56"/>
      <c r="C27" s="56"/>
      <c r="D27" s="56"/>
      <c r="E27" s="56"/>
      <c r="F27" s="56"/>
      <c r="G27" s="56"/>
      <c r="H27" s="56"/>
      <c r="I27" s="56"/>
      <c r="J27" s="80"/>
      <c r="K27" s="80"/>
      <c r="L27" s="56"/>
      <c r="M27" s="56"/>
      <c r="N27" s="56"/>
      <c r="O27" s="56"/>
      <c r="P27" s="80"/>
      <c r="Q27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decimal" operator="greaterThanOrEqual" allowBlank="1" showErrorMessage="1" errorTitle="Valore" error="Inserire un numero maggiore o uguale a 0 (zero)!" sqref="H24:M24 J21:L21 K17:K20 H21 H12:J20 L12:M20">
      <formula1>0</formula1>
      <formula2>0</formula2>
    </dataValidation>
    <dataValidation type="whole" operator="greaterThanOrEqual" allowBlank="1" showErrorMessage="1" errorTitle="Valore" error="Inserire un numero maggiore o uguale a 0 (zero)!" sqref="N24 N12:N21">
      <formula1>0</formula1>
      <formula2>0</formula2>
    </dataValidation>
    <dataValidation type="textLength" operator="greaterThan" allowBlank="1" showErrorMessage="1" sqref="D24:E24">
      <formula1>1</formula1>
      <formula2>0</formula2>
    </dataValidation>
    <dataValidation type="textLength" operator="greaterThan" sqref="F24 F12:F21">
      <formula1>1</formula1>
      <formula2>0</formula2>
    </dataValidation>
    <dataValidation type="date" operator="greaterThanOrEqual" showErrorMessage="1" errorTitle="Data" error="Inserire una data superiore al 1/11/2000" sqref="B24 B12:B21">
      <formula1>36831</formula1>
      <formula2>0</formula2>
    </dataValidation>
    <dataValidation type="textLength" operator="greaterThan" allowBlank="1" sqref="C24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:G11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1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tabSelected="1" view="pageBreakPreview" zoomScale="50" zoomScaleSheetLayoutView="50" workbookViewId="0">
      <pane ySplit="5" topLeftCell="A6" activePane="bottomLeft" state="frozen"/>
      <selection pane="bottomLeft" activeCell="E12" sqref="E12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2" t="s">
        <v>0</v>
      </c>
      <c r="C1" s="122"/>
      <c r="D1" s="123" t="s">
        <v>37</v>
      </c>
      <c r="E1" s="123"/>
      <c r="F1" s="49">
        <v>41760</v>
      </c>
      <c r="G1" s="48" t="s">
        <v>62</v>
      </c>
      <c r="L1" s="8" t="s">
        <v>27</v>
      </c>
      <c r="M1" s="3">
        <f>+P1-N7</f>
        <v>0</v>
      </c>
      <c r="N1" s="5" t="s">
        <v>1</v>
      </c>
      <c r="O1" s="6"/>
      <c r="P1" s="83">
        <f>SUM(H7:M7)</f>
        <v>203.66</v>
      </c>
      <c r="Q1" s="3" t="s">
        <v>25</v>
      </c>
      <c r="R1" s="84">
        <f>SUM(R11:R12,R16)</f>
        <v>148.44</v>
      </c>
    </row>
    <row r="2" spans="1:18" s="8" customFormat="1" ht="57.75" customHeight="1">
      <c r="A2" s="4"/>
      <c r="B2" s="124" t="s">
        <v>2</v>
      </c>
      <c r="C2" s="124"/>
      <c r="D2" s="123" t="s">
        <v>41</v>
      </c>
      <c r="E2" s="123"/>
      <c r="F2" s="9"/>
      <c r="G2" s="9"/>
      <c r="N2" s="10" t="s">
        <v>3</v>
      </c>
      <c r="O2" s="11"/>
      <c r="P2" s="12"/>
      <c r="Q2" s="3" t="s">
        <v>24</v>
      </c>
      <c r="R2" s="84"/>
    </row>
    <row r="3" spans="1:18" s="8" customFormat="1" ht="35.25" customHeight="1">
      <c r="A3" s="4"/>
      <c r="B3" s="124" t="s">
        <v>23</v>
      </c>
      <c r="C3" s="124"/>
      <c r="D3" s="123" t="s">
        <v>24</v>
      </c>
      <c r="E3" s="123"/>
      <c r="N3" s="10" t="s">
        <v>4</v>
      </c>
      <c r="O3" s="11"/>
      <c r="P3" s="85">
        <f>+O7</f>
        <v>207.66</v>
      </c>
      <c r="Q3" s="13"/>
      <c r="R3" s="84">
        <f>SUM(R11:R16)</f>
        <v>151.35999999999999</v>
      </c>
    </row>
    <row r="4" spans="1:18" s="8" customFormat="1" ht="35.25" customHeight="1" thickBot="1">
      <c r="A4" s="4"/>
      <c r="D4" s="14"/>
      <c r="E4" s="14"/>
      <c r="F4" s="10" t="s">
        <v>19</v>
      </c>
      <c r="G4" s="86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84"/>
    </row>
    <row r="5" spans="1:18" s="8" customFormat="1" ht="43.5" customHeight="1" thickTop="1" thickBot="1">
      <c r="A5" s="4"/>
      <c r="B5" s="19" t="s">
        <v>6</v>
      </c>
      <c r="C5" s="20"/>
      <c r="D5" s="54">
        <v>2</v>
      </c>
      <c r="E5" s="14"/>
      <c r="F5" s="10" t="s">
        <v>54</v>
      </c>
      <c r="G5" s="86">
        <v>1</v>
      </c>
      <c r="N5" s="127" t="s">
        <v>7</v>
      </c>
      <c r="O5" s="127"/>
      <c r="P5" s="87">
        <f>P1-P2-P3-P4</f>
        <v>-4</v>
      </c>
      <c r="Q5" s="13"/>
      <c r="R5" s="88">
        <f>R1-R3</f>
        <v>-2.9199999999999875</v>
      </c>
    </row>
    <row r="6" spans="1:18" s="8" customFormat="1" ht="43.5" customHeight="1" thickTop="1" thickBot="1">
      <c r="A6" s="4"/>
      <c r="B6" s="89" t="s">
        <v>55</v>
      </c>
      <c r="C6" s="89"/>
      <c r="D6" s="14"/>
      <c r="E6" s="14"/>
      <c r="F6" s="10" t="s">
        <v>56</v>
      </c>
      <c r="G6" s="90">
        <v>1</v>
      </c>
      <c r="Q6" s="13"/>
    </row>
    <row r="7" spans="1:18" s="8" customFormat="1" ht="27" customHeight="1" thickTop="1" thickBot="1">
      <c r="A7" s="134" t="s">
        <v>57</v>
      </c>
      <c r="B7" s="135"/>
      <c r="C7" s="136"/>
      <c r="D7" s="137" t="s">
        <v>9</v>
      </c>
      <c r="E7" s="138"/>
      <c r="F7" s="138"/>
      <c r="G7" s="91">
        <f t="shared" ref="G7:O7" si="0">SUM(G11:G17)</f>
        <v>0</v>
      </c>
      <c r="H7" s="92">
        <f t="shared" si="0"/>
        <v>0</v>
      </c>
      <c r="I7" s="93">
        <f t="shared" si="0"/>
        <v>0</v>
      </c>
      <c r="J7" s="93">
        <f t="shared" si="0"/>
        <v>0</v>
      </c>
      <c r="K7" s="93">
        <f t="shared" si="0"/>
        <v>0</v>
      </c>
      <c r="L7" s="93">
        <f t="shared" si="0"/>
        <v>0</v>
      </c>
      <c r="M7" s="94">
        <f t="shared" si="0"/>
        <v>203.66</v>
      </c>
      <c r="N7" s="95">
        <f t="shared" si="0"/>
        <v>203.66</v>
      </c>
      <c r="O7" s="96">
        <f t="shared" si="0"/>
        <v>207.66</v>
      </c>
      <c r="P7" s="13">
        <f>+N7-SUM(H7:M7)</f>
        <v>0</v>
      </c>
    </row>
    <row r="8" spans="1:18" ht="36" customHeight="1" thickTop="1" thickBot="1">
      <c r="A8" s="109"/>
      <c r="B8" s="111" t="s">
        <v>10</v>
      </c>
      <c r="C8" s="111" t="s">
        <v>11</v>
      </c>
      <c r="D8" s="139" t="s">
        <v>22</v>
      </c>
      <c r="E8" s="111" t="s">
        <v>58</v>
      </c>
      <c r="F8" s="141" t="s">
        <v>59</v>
      </c>
      <c r="G8" s="142" t="s">
        <v>13</v>
      </c>
      <c r="H8" s="144" t="s">
        <v>14</v>
      </c>
      <c r="I8" s="121" t="s">
        <v>31</v>
      </c>
      <c r="J8" s="120" t="s">
        <v>33</v>
      </c>
      <c r="K8" s="120" t="s">
        <v>32</v>
      </c>
      <c r="L8" s="145" t="s">
        <v>60</v>
      </c>
      <c r="M8" s="146"/>
      <c r="N8" s="107" t="s">
        <v>15</v>
      </c>
      <c r="O8" s="119" t="s">
        <v>16</v>
      </c>
      <c r="P8" s="105" t="s">
        <v>17</v>
      </c>
      <c r="Q8" s="2"/>
      <c r="R8" s="147" t="s">
        <v>61</v>
      </c>
    </row>
    <row r="9" spans="1:18" ht="36" customHeight="1" thickTop="1" thickBot="1">
      <c r="A9" s="109"/>
      <c r="B9" s="111" t="s">
        <v>10</v>
      </c>
      <c r="C9" s="111"/>
      <c r="D9" s="140"/>
      <c r="E9" s="111"/>
      <c r="F9" s="141"/>
      <c r="G9" s="143"/>
      <c r="H9" s="144" t="s">
        <v>31</v>
      </c>
      <c r="I9" s="121" t="s">
        <v>31</v>
      </c>
      <c r="J9" s="121"/>
      <c r="K9" s="121" t="s">
        <v>30</v>
      </c>
      <c r="L9" s="132" t="s">
        <v>20</v>
      </c>
      <c r="M9" s="151" t="s">
        <v>21</v>
      </c>
      <c r="N9" s="107"/>
      <c r="O9" s="119"/>
      <c r="P9" s="105"/>
      <c r="Q9" s="2"/>
      <c r="R9" s="148"/>
    </row>
    <row r="10" spans="1:18" ht="37.5" customHeight="1" thickTop="1" thickBot="1">
      <c r="A10" s="109"/>
      <c r="B10" s="111"/>
      <c r="C10" s="111"/>
      <c r="D10" s="140"/>
      <c r="E10" s="111"/>
      <c r="F10" s="141"/>
      <c r="G10" s="97" t="s">
        <v>18</v>
      </c>
      <c r="H10" s="144"/>
      <c r="I10" s="121"/>
      <c r="J10" s="121"/>
      <c r="K10" s="121"/>
      <c r="L10" s="150"/>
      <c r="M10" s="126"/>
      <c r="N10" s="107"/>
      <c r="O10" s="119"/>
      <c r="P10" s="105"/>
      <c r="Q10" s="2"/>
      <c r="R10" s="149"/>
    </row>
    <row r="11" spans="1:18" ht="30" customHeight="1" thickTop="1">
      <c r="A11" s="27">
        <v>1</v>
      </c>
      <c r="B11" s="45">
        <v>41778</v>
      </c>
      <c r="C11" s="28" t="s">
        <v>50</v>
      </c>
      <c r="D11" s="29" t="s">
        <v>48</v>
      </c>
      <c r="E11" s="29" t="s">
        <v>63</v>
      </c>
      <c r="F11" s="30" t="s">
        <v>64</v>
      </c>
      <c r="G11" s="98"/>
      <c r="H11" s="32"/>
      <c r="I11" s="33"/>
      <c r="J11" s="34"/>
      <c r="K11" s="62"/>
      <c r="L11" s="62"/>
      <c r="M11" s="37">
        <v>140</v>
      </c>
      <c r="N11" s="38">
        <f>SUM(H11:M11)</f>
        <v>140</v>
      </c>
      <c r="O11" s="99">
        <v>140</v>
      </c>
      <c r="P11" s="39"/>
      <c r="Q11" s="2"/>
      <c r="R11" s="100">
        <v>102.04</v>
      </c>
    </row>
    <row r="12" spans="1:18" ht="30" customHeight="1">
      <c r="A12" s="40">
        <v>2</v>
      </c>
      <c r="B12" s="45">
        <v>41780</v>
      </c>
      <c r="C12" s="28" t="s">
        <v>50</v>
      </c>
      <c r="D12" s="29" t="s">
        <v>75</v>
      </c>
      <c r="E12" s="29" t="s">
        <v>63</v>
      </c>
      <c r="F12" s="30" t="s">
        <v>64</v>
      </c>
      <c r="G12" s="31"/>
      <c r="H12" s="32"/>
      <c r="I12" s="33"/>
      <c r="J12" s="34"/>
      <c r="K12" s="62"/>
      <c r="L12" s="36"/>
      <c r="M12" s="37">
        <v>63.66</v>
      </c>
      <c r="N12" s="38">
        <f>SUM(H12:M12)</f>
        <v>63.66</v>
      </c>
      <c r="O12" s="41">
        <v>63.66</v>
      </c>
      <c r="P12" s="39"/>
      <c r="Q12" s="2"/>
      <c r="R12" s="100">
        <v>46.4</v>
      </c>
    </row>
    <row r="13" spans="1:18" ht="30" customHeight="1">
      <c r="A13" s="40">
        <v>3</v>
      </c>
      <c r="B13" s="45">
        <v>41780</v>
      </c>
      <c r="C13" s="28"/>
      <c r="D13" s="29" t="s">
        <v>69</v>
      </c>
      <c r="E13" s="29" t="s">
        <v>63</v>
      </c>
      <c r="F13" s="30" t="s">
        <v>64</v>
      </c>
      <c r="G13" s="31"/>
      <c r="H13" s="32"/>
      <c r="I13" s="33"/>
      <c r="J13" s="34"/>
      <c r="K13" s="62"/>
      <c r="L13" s="36"/>
      <c r="M13" s="37"/>
      <c r="N13" s="38">
        <f t="shared" ref="N13" si="1">SUM(H13:M13)</f>
        <v>0</v>
      </c>
      <c r="O13" s="41">
        <v>4</v>
      </c>
      <c r="P13" s="39" t="str">
        <f t="shared" ref="P13:P15" si="2">IF(F13="Milano","X","")</f>
        <v/>
      </c>
      <c r="Q13" s="2"/>
      <c r="R13" s="101">
        <v>2.92</v>
      </c>
    </row>
    <row r="14" spans="1:18" ht="30" customHeight="1">
      <c r="A14" s="40">
        <v>4</v>
      </c>
      <c r="B14" s="45"/>
      <c r="C14" s="28"/>
      <c r="D14" s="29"/>
      <c r="E14" s="29"/>
      <c r="F14" s="30"/>
      <c r="G14" s="31"/>
      <c r="H14" s="32"/>
      <c r="I14" s="33"/>
      <c r="J14" s="34"/>
      <c r="K14" s="62"/>
      <c r="L14" s="36"/>
      <c r="M14" s="37"/>
      <c r="N14" s="38">
        <f t="shared" ref="N14:N16" si="3">SUM(H14:M14)</f>
        <v>0</v>
      </c>
      <c r="O14" s="41"/>
      <c r="P14" s="39" t="str">
        <f t="shared" si="2"/>
        <v/>
      </c>
      <c r="Q14" s="2"/>
      <c r="R14" s="102"/>
    </row>
    <row r="15" spans="1:18" ht="30" customHeight="1">
      <c r="A15" s="40">
        <v>5</v>
      </c>
      <c r="B15" s="45"/>
      <c r="C15" s="28"/>
      <c r="D15" s="29"/>
      <c r="E15" s="29"/>
      <c r="F15" s="30"/>
      <c r="G15" s="31"/>
      <c r="H15" s="32"/>
      <c r="I15" s="33"/>
      <c r="J15" s="34"/>
      <c r="K15" s="62"/>
      <c r="L15" s="36"/>
      <c r="M15" s="37"/>
      <c r="N15" s="38">
        <f t="shared" si="3"/>
        <v>0</v>
      </c>
      <c r="O15" s="41"/>
      <c r="P15" s="39" t="str">
        <f t="shared" si="2"/>
        <v/>
      </c>
      <c r="Q15" s="2"/>
      <c r="R15" s="102"/>
    </row>
    <row r="16" spans="1:18" ht="30" customHeight="1">
      <c r="A16" s="40">
        <v>6</v>
      </c>
      <c r="B16" s="45"/>
      <c r="C16" s="28"/>
      <c r="D16" s="29"/>
      <c r="E16" s="29"/>
      <c r="F16" s="30"/>
      <c r="G16" s="31"/>
      <c r="H16" s="32"/>
      <c r="I16" s="33"/>
      <c r="J16" s="34"/>
      <c r="K16" s="62"/>
      <c r="L16" s="36"/>
      <c r="M16" s="37"/>
      <c r="N16" s="38">
        <f t="shared" si="3"/>
        <v>0</v>
      </c>
      <c r="O16" s="41"/>
      <c r="P16" s="39"/>
      <c r="Q16" s="2"/>
      <c r="R16" s="66"/>
    </row>
    <row r="17" spans="1:18" ht="30" customHeight="1">
      <c r="A17" s="40">
        <v>7</v>
      </c>
      <c r="B17" s="45"/>
      <c r="C17" s="42"/>
      <c r="D17" s="47"/>
      <c r="E17" s="43"/>
      <c r="F17" s="44"/>
      <c r="G17" s="31"/>
      <c r="H17" s="32"/>
      <c r="I17" s="46"/>
      <c r="J17" s="35"/>
      <c r="K17" s="36"/>
      <c r="L17" s="36"/>
      <c r="M17" s="37"/>
      <c r="N17" s="38">
        <f t="shared" ref="N17" si="4">SUM(H17:M17)</f>
        <v>0</v>
      </c>
      <c r="O17" s="41"/>
      <c r="P17" s="39"/>
      <c r="Q17" s="2"/>
      <c r="R17" s="66"/>
    </row>
    <row r="18" spans="1:18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8">
      <c r="A19" s="68"/>
      <c r="B19" s="69"/>
      <c r="C19" s="70"/>
      <c r="D19" s="71"/>
      <c r="E19" s="71"/>
      <c r="F19" s="72"/>
      <c r="G19" s="73"/>
      <c r="H19" s="74"/>
      <c r="I19" s="75"/>
      <c r="J19" s="75"/>
      <c r="K19" s="75"/>
      <c r="L19" s="75"/>
      <c r="M19" s="75"/>
      <c r="N19" s="76"/>
      <c r="O19" s="77"/>
      <c r="P19" s="103"/>
    </row>
    <row r="20" spans="1:18">
      <c r="A20" s="55"/>
      <c r="B20" s="67" t="s">
        <v>34</v>
      </c>
      <c r="C20" s="67"/>
      <c r="D20" s="67"/>
      <c r="E20" s="56"/>
      <c r="F20" s="56"/>
      <c r="G20" s="67" t="s">
        <v>36</v>
      </c>
      <c r="H20" s="67"/>
      <c r="I20" s="67"/>
      <c r="J20" s="56"/>
      <c r="K20" s="56"/>
      <c r="L20" s="67" t="s">
        <v>35</v>
      </c>
      <c r="M20" s="67"/>
      <c r="N20" s="67"/>
      <c r="O20" s="56"/>
      <c r="P20" s="103"/>
    </row>
    <row r="21" spans="1:18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103"/>
    </row>
    <row r="22" spans="1:18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3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19:M19 H17:M17 J13:L16 H12:H16 H11:I11 J11:M12">
      <formula1>0</formula1>
      <formula2>0</formula2>
    </dataValidation>
    <dataValidation type="whole" operator="greaterThanOrEqual" allowBlank="1" showErrorMessage="1" errorTitle="Valore" error="Inserire un numero maggiore o uguale a 0 (zero)!" sqref="N19 N11:N17">
      <formula1>0</formula1>
      <formula2>0</formula2>
    </dataValidation>
    <dataValidation type="textLength" operator="greaterThan" allowBlank="1" showErrorMessage="1" sqref="D19:E19 D17:E17">
      <formula1>1</formula1>
      <formula2>0</formula2>
    </dataValidation>
    <dataValidation type="textLength" operator="greaterThan" sqref="F19 F17">
      <formula1>1</formula1>
      <formula2>0</formula2>
    </dataValidation>
    <dataValidation type="date" operator="greaterThanOrEqual" showErrorMessage="1" errorTitle="Data" error="Inserire una data superiore al 1/11/2000" sqref="B19 B11:B17">
      <formula1>36831</formula1>
      <formula2>0</formula2>
    </dataValidation>
    <dataValidation type="textLength" operator="greaterThan" allowBlank="1" sqref="C19 C17">
      <formula1>1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view="pageBreakPreview" zoomScale="50" zoomScaleSheetLayoutView="50" workbookViewId="0">
      <pane ySplit="5" topLeftCell="A6" activePane="bottomLeft" state="frozen"/>
      <selection pane="bottomLeft" sqref="A1:XFD1048576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2" t="s">
        <v>0</v>
      </c>
      <c r="C1" s="122"/>
      <c r="D1" s="123" t="s">
        <v>37</v>
      </c>
      <c r="E1" s="123"/>
      <c r="F1" s="49">
        <v>41760</v>
      </c>
      <c r="G1" s="48" t="s">
        <v>66</v>
      </c>
      <c r="L1" s="8" t="s">
        <v>27</v>
      </c>
      <c r="M1" s="3">
        <f>+P1-N7</f>
        <v>0</v>
      </c>
      <c r="N1" s="5" t="s">
        <v>1</v>
      </c>
      <c r="O1" s="6"/>
      <c r="P1" s="83">
        <f>SUM(H7:M7)</f>
        <v>56000</v>
      </c>
      <c r="Q1" s="3" t="s">
        <v>25</v>
      </c>
      <c r="R1" s="84">
        <f>R11</f>
        <v>26.68</v>
      </c>
    </row>
    <row r="2" spans="1:18" s="8" customFormat="1" ht="57.75" customHeight="1">
      <c r="A2" s="4"/>
      <c r="B2" s="124" t="s">
        <v>2</v>
      </c>
      <c r="C2" s="124"/>
      <c r="D2" s="123" t="s">
        <v>41</v>
      </c>
      <c r="E2" s="123"/>
      <c r="F2" s="9"/>
      <c r="G2" s="9"/>
      <c r="N2" s="10" t="s">
        <v>3</v>
      </c>
      <c r="O2" s="11"/>
      <c r="P2" s="12"/>
      <c r="Q2" s="3" t="s">
        <v>24</v>
      </c>
      <c r="R2" s="84"/>
    </row>
    <row r="3" spans="1:18" s="8" customFormat="1" ht="35.25" customHeight="1">
      <c r="A3" s="4"/>
      <c r="B3" s="124" t="s">
        <v>23</v>
      </c>
      <c r="C3" s="124"/>
      <c r="D3" s="123" t="s">
        <v>24</v>
      </c>
      <c r="E3" s="123"/>
      <c r="N3" s="10" t="s">
        <v>4</v>
      </c>
      <c r="O3" s="11"/>
      <c r="P3" s="85">
        <f>+O7</f>
        <v>50000</v>
      </c>
      <c r="Q3" s="13"/>
      <c r="R3" s="84">
        <f>R12</f>
        <v>24.31</v>
      </c>
    </row>
    <row r="4" spans="1:18" s="8" customFormat="1" ht="35.25" customHeight="1" thickBot="1">
      <c r="A4" s="4"/>
      <c r="D4" s="14"/>
      <c r="E4" s="14"/>
      <c r="F4" s="10" t="s">
        <v>19</v>
      </c>
      <c r="G4" s="86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84"/>
    </row>
    <row r="5" spans="1:18" s="8" customFormat="1" ht="43.5" customHeight="1" thickTop="1" thickBot="1">
      <c r="A5" s="4"/>
      <c r="B5" s="19" t="s">
        <v>6</v>
      </c>
      <c r="C5" s="20"/>
      <c r="D5" s="54">
        <v>2</v>
      </c>
      <c r="E5" s="14"/>
      <c r="F5" s="10" t="s">
        <v>54</v>
      </c>
      <c r="G5" s="86">
        <v>1</v>
      </c>
      <c r="N5" s="127" t="s">
        <v>7</v>
      </c>
      <c r="O5" s="127"/>
      <c r="P5" s="87">
        <f>P1-P2-P3-P4</f>
        <v>6000</v>
      </c>
      <c r="Q5" s="13"/>
      <c r="R5" s="84">
        <f>R1-R3</f>
        <v>2.370000000000001</v>
      </c>
    </row>
    <row r="6" spans="1:18" s="8" customFormat="1" ht="43.5" customHeight="1" thickTop="1" thickBot="1">
      <c r="A6" s="4"/>
      <c r="B6" s="89" t="s">
        <v>67</v>
      </c>
      <c r="C6" s="89"/>
      <c r="D6" s="14"/>
      <c r="E6" s="14"/>
      <c r="F6" s="10" t="s">
        <v>56</v>
      </c>
      <c r="G6" s="90">
        <v>1</v>
      </c>
      <c r="Q6" s="13"/>
    </row>
    <row r="7" spans="1:18" s="8" customFormat="1" ht="27" customHeight="1" thickTop="1" thickBot="1">
      <c r="A7" s="134" t="s">
        <v>57</v>
      </c>
      <c r="B7" s="135"/>
      <c r="C7" s="136"/>
      <c r="D7" s="137" t="s">
        <v>9</v>
      </c>
      <c r="E7" s="138"/>
      <c r="F7" s="138"/>
      <c r="G7" s="91">
        <f t="shared" ref="G7:O7" si="0">SUM(G11:G17)</f>
        <v>0</v>
      </c>
      <c r="H7" s="92">
        <f t="shared" si="0"/>
        <v>0</v>
      </c>
      <c r="I7" s="93">
        <f t="shared" si="0"/>
        <v>0</v>
      </c>
      <c r="J7" s="93">
        <f t="shared" si="0"/>
        <v>0</v>
      </c>
      <c r="K7" s="93">
        <f t="shared" si="0"/>
        <v>0</v>
      </c>
      <c r="L7" s="93">
        <f t="shared" si="0"/>
        <v>0</v>
      </c>
      <c r="M7" s="94">
        <f t="shared" si="0"/>
        <v>56000</v>
      </c>
      <c r="N7" s="95">
        <f t="shared" si="0"/>
        <v>56000</v>
      </c>
      <c r="O7" s="96">
        <f t="shared" si="0"/>
        <v>50000</v>
      </c>
      <c r="P7" s="13">
        <f>+N7-SUM(H7:M7)</f>
        <v>0</v>
      </c>
    </row>
    <row r="8" spans="1:18" ht="36" customHeight="1" thickTop="1" thickBot="1">
      <c r="A8" s="109"/>
      <c r="B8" s="111" t="s">
        <v>10</v>
      </c>
      <c r="C8" s="111" t="s">
        <v>11</v>
      </c>
      <c r="D8" s="139" t="s">
        <v>22</v>
      </c>
      <c r="E8" s="111" t="s">
        <v>58</v>
      </c>
      <c r="F8" s="141" t="s">
        <v>59</v>
      </c>
      <c r="G8" s="142" t="s">
        <v>13</v>
      </c>
      <c r="H8" s="144" t="s">
        <v>14</v>
      </c>
      <c r="I8" s="121" t="s">
        <v>31</v>
      </c>
      <c r="J8" s="120" t="s">
        <v>33</v>
      </c>
      <c r="K8" s="120" t="s">
        <v>32</v>
      </c>
      <c r="L8" s="145" t="s">
        <v>60</v>
      </c>
      <c r="M8" s="146"/>
      <c r="N8" s="107" t="s">
        <v>15</v>
      </c>
      <c r="O8" s="119" t="s">
        <v>16</v>
      </c>
      <c r="P8" s="105" t="s">
        <v>17</v>
      </c>
      <c r="Q8" s="2"/>
      <c r="R8" s="147" t="s">
        <v>61</v>
      </c>
    </row>
    <row r="9" spans="1:18" ht="36" customHeight="1" thickTop="1" thickBot="1">
      <c r="A9" s="109"/>
      <c r="B9" s="111" t="s">
        <v>10</v>
      </c>
      <c r="C9" s="111"/>
      <c r="D9" s="140"/>
      <c r="E9" s="111"/>
      <c r="F9" s="141"/>
      <c r="G9" s="143"/>
      <c r="H9" s="144" t="s">
        <v>31</v>
      </c>
      <c r="I9" s="121" t="s">
        <v>31</v>
      </c>
      <c r="J9" s="121"/>
      <c r="K9" s="121" t="s">
        <v>30</v>
      </c>
      <c r="L9" s="132" t="s">
        <v>20</v>
      </c>
      <c r="M9" s="151" t="s">
        <v>21</v>
      </c>
      <c r="N9" s="107"/>
      <c r="O9" s="119"/>
      <c r="P9" s="105"/>
      <c r="Q9" s="2"/>
      <c r="R9" s="148"/>
    </row>
    <row r="10" spans="1:18" ht="37.5" customHeight="1" thickTop="1" thickBot="1">
      <c r="A10" s="109"/>
      <c r="B10" s="111"/>
      <c r="C10" s="111"/>
      <c r="D10" s="140"/>
      <c r="E10" s="111"/>
      <c r="F10" s="141"/>
      <c r="G10" s="97" t="s">
        <v>18</v>
      </c>
      <c r="H10" s="144"/>
      <c r="I10" s="121"/>
      <c r="J10" s="121"/>
      <c r="K10" s="121"/>
      <c r="L10" s="150"/>
      <c r="M10" s="126"/>
      <c r="N10" s="107"/>
      <c r="O10" s="119"/>
      <c r="P10" s="105"/>
      <c r="Q10" s="2"/>
      <c r="R10" s="149"/>
    </row>
    <row r="11" spans="1:18" ht="30" customHeight="1" thickTop="1">
      <c r="A11" s="27">
        <v>1</v>
      </c>
      <c r="B11" s="45">
        <v>41780</v>
      </c>
      <c r="C11" s="28" t="s">
        <v>50</v>
      </c>
      <c r="D11" s="29" t="s">
        <v>52</v>
      </c>
      <c r="E11" s="29" t="s">
        <v>63</v>
      </c>
      <c r="F11" s="30" t="s">
        <v>65</v>
      </c>
      <c r="G11" s="98"/>
      <c r="H11" s="32"/>
      <c r="I11" s="33"/>
      <c r="J11" s="34"/>
      <c r="K11" s="62"/>
      <c r="L11" s="62"/>
      <c r="M11" s="37">
        <v>56000</v>
      </c>
      <c r="N11" s="38">
        <f>SUM(H11:M11)</f>
        <v>56000</v>
      </c>
      <c r="O11" s="99"/>
      <c r="P11" s="39"/>
      <c r="Q11" s="2"/>
      <c r="R11" s="100">
        <v>26.68</v>
      </c>
    </row>
    <row r="12" spans="1:18" ht="55.5" customHeight="1">
      <c r="A12" s="40">
        <v>2</v>
      </c>
      <c r="B12" s="45">
        <v>41779</v>
      </c>
      <c r="C12" s="28" t="s">
        <v>50</v>
      </c>
      <c r="D12" s="104" t="s">
        <v>68</v>
      </c>
      <c r="E12" s="29" t="s">
        <v>63</v>
      </c>
      <c r="F12" s="30" t="s">
        <v>65</v>
      </c>
      <c r="G12" s="31"/>
      <c r="H12" s="32"/>
      <c r="I12" s="33"/>
      <c r="J12" s="34"/>
      <c r="K12" s="62"/>
      <c r="L12" s="36"/>
      <c r="M12" s="37"/>
      <c r="N12" s="38">
        <f>SUM(H12:M12)</f>
        <v>0</v>
      </c>
      <c r="O12" s="41">
        <v>50000</v>
      </c>
      <c r="P12" s="39"/>
      <c r="Q12" s="2"/>
      <c r="R12" s="100">
        <v>24.31</v>
      </c>
    </row>
    <row r="13" spans="1:18" ht="30" customHeight="1">
      <c r="A13" s="40">
        <v>3</v>
      </c>
      <c r="B13" s="45"/>
      <c r="C13" s="28"/>
      <c r="D13" s="29"/>
      <c r="E13" s="29"/>
      <c r="F13" s="30"/>
      <c r="G13" s="31"/>
      <c r="H13" s="32"/>
      <c r="I13" s="33"/>
      <c r="J13" s="34"/>
      <c r="K13" s="62"/>
      <c r="L13" s="36"/>
      <c r="M13" s="37"/>
      <c r="N13" s="38">
        <f t="shared" ref="N13" si="1">SUM(H13:M13)</f>
        <v>0</v>
      </c>
      <c r="O13" s="41"/>
      <c r="P13" s="39" t="str">
        <f t="shared" ref="P13:P15" si="2">IF(F13="Milano","X","")</f>
        <v/>
      </c>
      <c r="Q13" s="2"/>
      <c r="R13" s="101"/>
    </row>
    <row r="14" spans="1:18" ht="30" customHeight="1">
      <c r="A14" s="40">
        <v>4</v>
      </c>
      <c r="B14" s="45"/>
      <c r="C14" s="28"/>
      <c r="D14" s="29"/>
      <c r="E14" s="29"/>
      <c r="F14" s="30"/>
      <c r="G14" s="31"/>
      <c r="H14" s="32"/>
      <c r="I14" s="33"/>
      <c r="J14" s="34"/>
      <c r="K14" s="62"/>
      <c r="L14" s="36"/>
      <c r="M14" s="37"/>
      <c r="N14" s="38">
        <f t="shared" ref="N14:N16" si="3">SUM(H14:M14)</f>
        <v>0</v>
      </c>
      <c r="O14" s="41"/>
      <c r="P14" s="39" t="str">
        <f t="shared" si="2"/>
        <v/>
      </c>
      <c r="Q14" s="2"/>
      <c r="R14" s="102"/>
    </row>
    <row r="15" spans="1:18" ht="30" customHeight="1">
      <c r="A15" s="40">
        <v>5</v>
      </c>
      <c r="B15" s="45"/>
      <c r="C15" s="28"/>
      <c r="D15" s="29"/>
      <c r="E15" s="29"/>
      <c r="F15" s="30"/>
      <c r="G15" s="31"/>
      <c r="H15" s="32"/>
      <c r="I15" s="33"/>
      <c r="J15" s="34"/>
      <c r="K15" s="62"/>
      <c r="L15" s="36"/>
      <c r="M15" s="37"/>
      <c r="N15" s="38">
        <f t="shared" si="3"/>
        <v>0</v>
      </c>
      <c r="O15" s="41"/>
      <c r="P15" s="39" t="str">
        <f t="shared" si="2"/>
        <v/>
      </c>
      <c r="Q15" s="2"/>
      <c r="R15" s="102"/>
    </row>
    <row r="16" spans="1:18" ht="30" customHeight="1">
      <c r="A16" s="40">
        <v>6</v>
      </c>
      <c r="B16" s="45"/>
      <c r="C16" s="28"/>
      <c r="D16" s="29"/>
      <c r="E16" s="29"/>
      <c r="F16" s="30"/>
      <c r="G16" s="31"/>
      <c r="H16" s="32"/>
      <c r="I16" s="33"/>
      <c r="J16" s="34"/>
      <c r="K16" s="62"/>
      <c r="L16" s="36"/>
      <c r="M16" s="37"/>
      <c r="N16" s="38">
        <f t="shared" si="3"/>
        <v>0</v>
      </c>
      <c r="O16" s="41"/>
      <c r="P16" s="39"/>
      <c r="Q16" s="2"/>
      <c r="R16" s="66"/>
    </row>
    <row r="17" spans="1:18" ht="30" customHeight="1">
      <c r="A17" s="40">
        <v>7</v>
      </c>
      <c r="B17" s="45"/>
      <c r="C17" s="42"/>
      <c r="D17" s="47"/>
      <c r="E17" s="43"/>
      <c r="F17" s="44"/>
      <c r="G17" s="31"/>
      <c r="H17" s="32"/>
      <c r="I17" s="46"/>
      <c r="J17" s="35"/>
      <c r="K17" s="36"/>
      <c r="L17" s="36"/>
      <c r="M17" s="37"/>
      <c r="N17" s="38">
        <f t="shared" ref="N17" si="4">SUM(H17:M17)</f>
        <v>0</v>
      </c>
      <c r="O17" s="41"/>
      <c r="P17" s="39"/>
      <c r="Q17" s="2"/>
      <c r="R17" s="66"/>
    </row>
    <row r="18" spans="1:18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8">
      <c r="A19" s="68"/>
      <c r="B19" s="69"/>
      <c r="C19" s="70"/>
      <c r="D19" s="71"/>
      <c r="E19" s="71"/>
      <c r="F19" s="72"/>
      <c r="G19" s="73"/>
      <c r="H19" s="74"/>
      <c r="I19" s="75"/>
      <c r="J19" s="75"/>
      <c r="K19" s="75"/>
      <c r="L19" s="75"/>
      <c r="M19" s="75"/>
      <c r="N19" s="76"/>
      <c r="O19" s="77"/>
      <c r="P19" s="103"/>
    </row>
    <row r="20" spans="1:18">
      <c r="A20" s="55"/>
      <c r="B20" s="67" t="s">
        <v>34</v>
      </c>
      <c r="C20" s="67"/>
      <c r="D20" s="67"/>
      <c r="E20" s="56"/>
      <c r="F20" s="56"/>
      <c r="G20" s="67" t="s">
        <v>36</v>
      </c>
      <c r="H20" s="67"/>
      <c r="I20" s="67"/>
      <c r="J20" s="56"/>
      <c r="K20" s="56"/>
      <c r="L20" s="67" t="s">
        <v>35</v>
      </c>
      <c r="M20" s="67"/>
      <c r="N20" s="67"/>
      <c r="O20" s="56"/>
      <c r="P20" s="103"/>
    </row>
    <row r="21" spans="1:18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103"/>
    </row>
    <row r="22" spans="1:18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2" priority="1" operator="notEqual">
      <formula>0</formula>
    </cfRule>
  </conditionalFormatting>
  <dataValidations count="12">
    <dataValidation type="textLength" operator="greaterThan" allowBlank="1" sqref="C19 C17">
      <formula1>1</formula1>
      <formula2>0</formula2>
    </dataValidation>
    <dataValidation type="date" operator="greaterThanOrEqual" showErrorMessage="1" errorTitle="Data" error="Inserire una data superiore al 1/11/2000" sqref="B19 B11:B17">
      <formula1>36831</formula1>
      <formula2>0</formula2>
    </dataValidation>
    <dataValidation type="textLength" operator="greaterThan" sqref="F19 F17">
      <formula1>1</formula1>
      <formula2>0</formula2>
    </dataValidation>
    <dataValidation type="textLength" operator="greaterThan" allowBlank="1" showErrorMessage="1" sqref="D19:E19 D17:E17">
      <formula1>1</formula1>
      <formula2>0</formula2>
    </dataValidation>
    <dataValidation type="whole" operator="greaterThanOrEqual" allowBlank="1" showErrorMessage="1" errorTitle="Valore" error="Inserire un numero maggiore o uguale a 0 (zero)!" sqref="N19 N11:N17">
      <formula1>0</formula1>
      <formula2>0</formula2>
    </dataValidation>
    <dataValidation type="decimal" operator="greaterThanOrEqual" allowBlank="1" showErrorMessage="1" errorTitle="Valore" error="Inserire un numero maggiore o uguale a 0 (zero)!" sqref="H19:M19 H17:M17 J13:L16 H12:H16 H11:I11 J11:M12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view="pageBreakPreview" zoomScale="60" zoomScaleNormal="60" workbookViewId="0">
      <selection activeCell="R4" sqref="R4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2" t="s">
        <v>0</v>
      </c>
      <c r="C1" s="122"/>
      <c r="D1" s="123" t="s">
        <v>37</v>
      </c>
      <c r="E1" s="123"/>
      <c r="F1" s="49">
        <v>41760</v>
      </c>
      <c r="G1" s="48" t="s">
        <v>70</v>
      </c>
      <c r="L1" s="8" t="s">
        <v>27</v>
      </c>
      <c r="M1" s="3">
        <f>+P1-N7</f>
        <v>0</v>
      </c>
      <c r="N1" s="5" t="s">
        <v>1</v>
      </c>
      <c r="O1" s="6"/>
      <c r="P1" s="83">
        <f>SUM(H7:M7)</f>
        <v>904.5</v>
      </c>
      <c r="Q1" s="3" t="s">
        <v>25</v>
      </c>
      <c r="R1" s="84">
        <f>SUM(R11:R13)</f>
        <v>204.57999999999998</v>
      </c>
    </row>
    <row r="2" spans="1:18" s="8" customFormat="1" ht="57.75" customHeight="1">
      <c r="A2" s="4"/>
      <c r="B2" s="124" t="s">
        <v>2</v>
      </c>
      <c r="C2" s="124"/>
      <c r="D2" s="123" t="s">
        <v>41</v>
      </c>
      <c r="E2" s="123"/>
      <c r="F2" s="9"/>
      <c r="G2" s="9"/>
      <c r="N2" s="10" t="s">
        <v>3</v>
      </c>
      <c r="O2" s="11"/>
      <c r="P2" s="12"/>
      <c r="Q2" s="3" t="s">
        <v>24</v>
      </c>
      <c r="R2" s="84"/>
    </row>
    <row r="3" spans="1:18" s="8" customFormat="1" ht="35.25" customHeight="1">
      <c r="A3" s="4"/>
      <c r="B3" s="124" t="s">
        <v>23</v>
      </c>
      <c r="C3" s="124"/>
      <c r="D3" s="123" t="s">
        <v>24</v>
      </c>
      <c r="E3" s="123"/>
      <c r="N3" s="10" t="s">
        <v>4</v>
      </c>
      <c r="O3" s="11"/>
      <c r="P3" s="85">
        <f>+O7</f>
        <v>904.5</v>
      </c>
      <c r="Q3" s="13"/>
      <c r="R3" s="84">
        <f>SUM(R11:R13)</f>
        <v>204.57999999999998</v>
      </c>
    </row>
    <row r="4" spans="1:18" s="8" customFormat="1" ht="35.25" customHeight="1" thickBot="1">
      <c r="A4" s="4"/>
      <c r="D4" s="14"/>
      <c r="E4" s="14"/>
      <c r="F4" s="10" t="s">
        <v>19</v>
      </c>
      <c r="G4" s="86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84"/>
    </row>
    <row r="5" spans="1:18" s="8" customFormat="1" ht="43.5" customHeight="1" thickTop="1" thickBot="1">
      <c r="A5" s="4"/>
      <c r="B5" s="19" t="s">
        <v>6</v>
      </c>
      <c r="C5" s="20"/>
      <c r="D5" s="54">
        <v>3</v>
      </c>
      <c r="E5" s="14"/>
      <c r="F5" s="10" t="s">
        <v>54</v>
      </c>
      <c r="G5" s="86">
        <v>1</v>
      </c>
      <c r="N5" s="127" t="s">
        <v>7</v>
      </c>
      <c r="O5" s="127"/>
      <c r="P5" s="87">
        <f>P1-P2-P3-P4</f>
        <v>0</v>
      </c>
      <c r="Q5" s="13"/>
      <c r="R5" s="84">
        <f>R1-R3</f>
        <v>0</v>
      </c>
    </row>
    <row r="6" spans="1:18" s="8" customFormat="1" ht="43.5" customHeight="1" thickTop="1" thickBot="1">
      <c r="A6" s="4"/>
      <c r="B6" s="89" t="s">
        <v>71</v>
      </c>
      <c r="C6" s="89"/>
      <c r="D6" s="14"/>
      <c r="E6" s="14"/>
      <c r="F6" s="10" t="s">
        <v>56</v>
      </c>
      <c r="G6" s="90">
        <v>1</v>
      </c>
      <c r="Q6" s="13"/>
    </row>
    <row r="7" spans="1:18" s="8" customFormat="1" ht="27" customHeight="1" thickTop="1" thickBot="1">
      <c r="A7" s="134" t="s">
        <v>57</v>
      </c>
      <c r="B7" s="135"/>
      <c r="C7" s="136"/>
      <c r="D7" s="137" t="s">
        <v>9</v>
      </c>
      <c r="E7" s="138"/>
      <c r="F7" s="138"/>
      <c r="G7" s="91">
        <f t="shared" ref="G7:O7" si="0">SUM(G11:G17)</f>
        <v>0</v>
      </c>
      <c r="H7" s="92">
        <f t="shared" si="0"/>
        <v>0</v>
      </c>
      <c r="I7" s="93">
        <f t="shared" si="0"/>
        <v>0</v>
      </c>
      <c r="J7" s="93">
        <f t="shared" si="0"/>
        <v>0</v>
      </c>
      <c r="K7" s="93">
        <f t="shared" si="0"/>
        <v>0</v>
      </c>
      <c r="L7" s="93">
        <f t="shared" si="0"/>
        <v>0</v>
      </c>
      <c r="M7" s="94">
        <f t="shared" si="0"/>
        <v>904.5</v>
      </c>
      <c r="N7" s="95">
        <f t="shared" si="0"/>
        <v>904.5</v>
      </c>
      <c r="O7" s="96">
        <f t="shared" si="0"/>
        <v>904.5</v>
      </c>
      <c r="P7" s="13">
        <f>+N7-SUM(H7:M7)</f>
        <v>0</v>
      </c>
    </row>
    <row r="8" spans="1:18" ht="36" customHeight="1" thickTop="1" thickBot="1">
      <c r="A8" s="109"/>
      <c r="B8" s="111" t="s">
        <v>10</v>
      </c>
      <c r="C8" s="111" t="s">
        <v>11</v>
      </c>
      <c r="D8" s="139" t="s">
        <v>22</v>
      </c>
      <c r="E8" s="111" t="s">
        <v>58</v>
      </c>
      <c r="F8" s="141" t="s">
        <v>59</v>
      </c>
      <c r="G8" s="142" t="s">
        <v>13</v>
      </c>
      <c r="H8" s="144" t="s">
        <v>14</v>
      </c>
      <c r="I8" s="121" t="s">
        <v>31</v>
      </c>
      <c r="J8" s="120" t="s">
        <v>33</v>
      </c>
      <c r="K8" s="120" t="s">
        <v>32</v>
      </c>
      <c r="L8" s="145" t="s">
        <v>60</v>
      </c>
      <c r="M8" s="146"/>
      <c r="N8" s="107" t="s">
        <v>15</v>
      </c>
      <c r="O8" s="119" t="s">
        <v>16</v>
      </c>
      <c r="P8" s="105" t="s">
        <v>17</v>
      </c>
      <c r="Q8" s="2"/>
      <c r="R8" s="147" t="s">
        <v>61</v>
      </c>
    </row>
    <row r="9" spans="1:18" ht="36" customHeight="1" thickTop="1" thickBot="1">
      <c r="A9" s="109"/>
      <c r="B9" s="111" t="s">
        <v>10</v>
      </c>
      <c r="C9" s="111"/>
      <c r="D9" s="140"/>
      <c r="E9" s="111"/>
      <c r="F9" s="141"/>
      <c r="G9" s="143"/>
      <c r="H9" s="144" t="s">
        <v>31</v>
      </c>
      <c r="I9" s="121" t="s">
        <v>31</v>
      </c>
      <c r="J9" s="121"/>
      <c r="K9" s="121" t="s">
        <v>30</v>
      </c>
      <c r="L9" s="132" t="s">
        <v>20</v>
      </c>
      <c r="M9" s="151" t="s">
        <v>21</v>
      </c>
      <c r="N9" s="107"/>
      <c r="O9" s="119"/>
      <c r="P9" s="105"/>
      <c r="Q9" s="2"/>
      <c r="R9" s="148"/>
    </row>
    <row r="10" spans="1:18" ht="37.5" customHeight="1" thickTop="1" thickBot="1">
      <c r="A10" s="109"/>
      <c r="B10" s="111"/>
      <c r="C10" s="111"/>
      <c r="D10" s="140"/>
      <c r="E10" s="111"/>
      <c r="F10" s="141"/>
      <c r="G10" s="97" t="s">
        <v>18</v>
      </c>
      <c r="H10" s="144"/>
      <c r="I10" s="121"/>
      <c r="J10" s="121"/>
      <c r="K10" s="121"/>
      <c r="L10" s="150"/>
      <c r="M10" s="126"/>
      <c r="N10" s="107"/>
      <c r="O10" s="119"/>
      <c r="P10" s="105"/>
      <c r="Q10" s="2"/>
      <c r="R10" s="149"/>
    </row>
    <row r="11" spans="1:18" ht="30" customHeight="1" thickTop="1">
      <c r="A11" s="27">
        <v>1</v>
      </c>
      <c r="B11" s="45">
        <v>41766</v>
      </c>
      <c r="C11" s="28" t="s">
        <v>44</v>
      </c>
      <c r="D11" s="29" t="s">
        <v>48</v>
      </c>
      <c r="E11" s="63" t="s">
        <v>72</v>
      </c>
      <c r="F11" s="44" t="s">
        <v>73</v>
      </c>
      <c r="G11" s="78"/>
      <c r="H11" s="79"/>
      <c r="I11" s="65"/>
      <c r="J11" s="65"/>
      <c r="K11" s="33"/>
      <c r="L11" s="34"/>
      <c r="M11" s="36">
        <v>373</v>
      </c>
      <c r="N11" s="38">
        <f t="shared" ref="N11:N13" si="1">SUM(H11:M11)</f>
        <v>373</v>
      </c>
      <c r="O11" s="41">
        <v>373</v>
      </c>
      <c r="P11" s="39"/>
      <c r="Q11" s="2"/>
      <c r="R11" s="100">
        <v>84.21</v>
      </c>
    </row>
    <row r="12" spans="1:18" ht="55.5" customHeight="1">
      <c r="A12" s="40">
        <v>2</v>
      </c>
      <c r="B12" s="45">
        <v>41767</v>
      </c>
      <c r="C12" s="28" t="s">
        <v>44</v>
      </c>
      <c r="D12" s="29" t="s">
        <v>48</v>
      </c>
      <c r="E12" s="63" t="s">
        <v>72</v>
      </c>
      <c r="F12" s="44" t="s">
        <v>73</v>
      </c>
      <c r="G12" s="78"/>
      <c r="H12" s="79"/>
      <c r="I12" s="36"/>
      <c r="J12" s="65"/>
      <c r="K12" s="33"/>
      <c r="L12" s="34"/>
      <c r="M12" s="36">
        <v>287</v>
      </c>
      <c r="N12" s="38">
        <f t="shared" si="1"/>
        <v>287</v>
      </c>
      <c r="O12" s="41">
        <v>287</v>
      </c>
      <c r="P12" s="39"/>
      <c r="Q12" s="2"/>
      <c r="R12" s="100">
        <v>65</v>
      </c>
    </row>
    <row r="13" spans="1:18" ht="30" customHeight="1">
      <c r="A13" s="40">
        <v>3</v>
      </c>
      <c r="B13" s="45">
        <v>41768</v>
      </c>
      <c r="C13" s="28" t="s">
        <v>44</v>
      </c>
      <c r="D13" s="29" t="s">
        <v>45</v>
      </c>
      <c r="E13" s="63" t="s">
        <v>72</v>
      </c>
      <c r="F13" s="44" t="s">
        <v>73</v>
      </c>
      <c r="G13" s="78"/>
      <c r="H13" s="79"/>
      <c r="I13" s="36"/>
      <c r="J13" s="65"/>
      <c r="K13" s="33"/>
      <c r="L13" s="34"/>
      <c r="M13" s="36">
        <v>244.5</v>
      </c>
      <c r="N13" s="38">
        <f t="shared" si="1"/>
        <v>244.5</v>
      </c>
      <c r="O13" s="41">
        <v>244.5</v>
      </c>
      <c r="P13" s="39"/>
      <c r="Q13" s="2"/>
      <c r="R13" s="101">
        <v>55.37</v>
      </c>
    </row>
    <row r="14" spans="1:18" ht="30" customHeight="1">
      <c r="A14" s="40">
        <v>4</v>
      </c>
      <c r="B14" s="45"/>
      <c r="C14" s="28"/>
      <c r="D14" s="29"/>
      <c r="E14" s="29"/>
      <c r="F14" s="30"/>
      <c r="G14" s="31"/>
      <c r="H14" s="32"/>
      <c r="I14" s="33"/>
      <c r="J14" s="34"/>
      <c r="K14" s="62"/>
      <c r="L14" s="36"/>
      <c r="M14" s="37"/>
      <c r="N14" s="38">
        <f t="shared" ref="N14:N16" si="2">SUM(H14:M14)</f>
        <v>0</v>
      </c>
      <c r="O14" s="41"/>
      <c r="P14" s="39" t="str">
        <f t="shared" ref="P14:P15" si="3">IF(F14="Milano","X","")</f>
        <v/>
      </c>
      <c r="Q14" s="2"/>
      <c r="R14" s="102"/>
    </row>
    <row r="15" spans="1:18" ht="30" customHeight="1">
      <c r="A15" s="40">
        <v>5</v>
      </c>
      <c r="B15" s="45"/>
      <c r="C15" s="28"/>
      <c r="D15" s="29"/>
      <c r="E15" s="29"/>
      <c r="F15" s="30"/>
      <c r="G15" s="31"/>
      <c r="H15" s="32"/>
      <c r="I15" s="33"/>
      <c r="J15" s="34"/>
      <c r="K15" s="62"/>
      <c r="L15" s="36"/>
      <c r="M15" s="37"/>
      <c r="N15" s="38">
        <f t="shared" si="2"/>
        <v>0</v>
      </c>
      <c r="O15" s="41"/>
      <c r="P15" s="39" t="str">
        <f t="shared" si="3"/>
        <v/>
      </c>
      <c r="Q15" s="2"/>
      <c r="R15" s="102"/>
    </row>
    <row r="16" spans="1:18" ht="30" customHeight="1">
      <c r="A16" s="40">
        <v>6</v>
      </c>
      <c r="B16" s="45"/>
      <c r="C16" s="28"/>
      <c r="D16" s="29"/>
      <c r="E16" s="29"/>
      <c r="F16" s="30"/>
      <c r="G16" s="31"/>
      <c r="H16" s="32"/>
      <c r="I16" s="33"/>
      <c r="J16" s="34"/>
      <c r="K16" s="62"/>
      <c r="L16" s="36"/>
      <c r="M16" s="37"/>
      <c r="N16" s="38">
        <f t="shared" si="2"/>
        <v>0</v>
      </c>
      <c r="O16" s="41"/>
      <c r="P16" s="39"/>
      <c r="Q16" s="2"/>
      <c r="R16" s="66"/>
    </row>
    <row r="17" spans="1:18" ht="30" customHeight="1">
      <c r="A17" s="40">
        <v>7</v>
      </c>
      <c r="B17" s="45"/>
      <c r="C17" s="42"/>
      <c r="D17" s="47"/>
      <c r="E17" s="43"/>
      <c r="F17" s="44"/>
      <c r="G17" s="31"/>
      <c r="H17" s="32"/>
      <c r="I17" s="46"/>
      <c r="J17" s="35"/>
      <c r="K17" s="36"/>
      <c r="L17" s="36"/>
      <c r="M17" s="37"/>
      <c r="N17" s="38">
        <f t="shared" ref="N17" si="4">SUM(H17:M17)</f>
        <v>0</v>
      </c>
      <c r="O17" s="41"/>
      <c r="P17" s="39"/>
      <c r="Q17" s="2"/>
      <c r="R17" s="66"/>
    </row>
    <row r="18" spans="1:18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8">
      <c r="A19" s="68"/>
      <c r="B19" s="69"/>
      <c r="C19" s="70"/>
      <c r="D19" s="71"/>
      <c r="E19" s="71"/>
      <c r="F19" s="72"/>
      <c r="G19" s="73"/>
      <c r="H19" s="74"/>
      <c r="I19" s="75"/>
      <c r="J19" s="75"/>
      <c r="K19" s="75"/>
      <c r="L19" s="75"/>
      <c r="M19" s="75"/>
      <c r="N19" s="76"/>
      <c r="O19" s="77"/>
      <c r="P19" s="103"/>
    </row>
    <row r="20" spans="1:18">
      <c r="A20" s="55"/>
      <c r="B20" s="67" t="s">
        <v>34</v>
      </c>
      <c r="C20" s="67"/>
      <c r="D20" s="67"/>
      <c r="E20" s="56"/>
      <c r="F20" s="56"/>
      <c r="G20" s="67" t="s">
        <v>36</v>
      </c>
      <c r="H20" s="67"/>
      <c r="I20" s="67"/>
      <c r="J20" s="56"/>
      <c r="K20" s="56"/>
      <c r="L20" s="67" t="s">
        <v>35</v>
      </c>
      <c r="M20" s="67"/>
      <c r="N20" s="67"/>
      <c r="O20" s="56"/>
      <c r="P20" s="103"/>
    </row>
    <row r="21" spans="1:18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103"/>
    </row>
    <row r="22" spans="1:18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1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19:M19 H17:M17 H14:H16 J14:L16 L11:M13 H11:J13">
      <formula1>0</formula1>
      <formula2>0</formula2>
    </dataValidation>
    <dataValidation type="whole" operator="greaterThanOrEqual" allowBlank="1" showErrorMessage="1" errorTitle="Valore" error="Inserire un numero maggiore o uguale a 0 (zero)!" sqref="N19 N11:N17">
      <formula1>0</formula1>
      <formula2>0</formula2>
    </dataValidation>
    <dataValidation type="textLength" operator="greaterThan" allowBlank="1" showErrorMessage="1" sqref="D19:E19 D17:E17">
      <formula1>1</formula1>
      <formula2>0</formula2>
    </dataValidation>
    <dataValidation type="textLength" operator="greaterThan" sqref="F19 F17 F11:F13">
      <formula1>1</formula1>
      <formula2>0</formula2>
    </dataValidation>
    <dataValidation type="date" operator="greaterThanOrEqual" showErrorMessage="1" errorTitle="Data" error="Inserire una data superiore al 1/11/2000" sqref="B19 B11:B17">
      <formula1>36831</formula1>
      <formula2>0</formula2>
    </dataValidation>
    <dataValidation type="textLength" operator="greaterThan" allowBlank="1" sqref="C19 C17">
      <formula1>1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Nota Spese Italia</vt:lpstr>
      <vt:lpstr>Nota Spese USD</vt:lpstr>
      <vt:lpstr>Nota Spese LBP</vt:lpstr>
      <vt:lpstr>Nota Spese RON</vt:lpstr>
      <vt:lpstr>'Nota Spese Italia'!Print_Area</vt:lpstr>
      <vt:lpstr>'Nota Spese LBP'!Print_Area</vt:lpstr>
      <vt:lpstr>'Nota Spese USD'!Print_Area</vt:lpstr>
      <vt:lpstr>'Nota Spese Italia'!Print_Titles</vt:lpstr>
      <vt:lpstr>'Nota Spese LBP'!Print_Titles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2014-05-29T10:56:15Z</cp:lastPrinted>
  <dcterms:created xsi:type="dcterms:W3CDTF">2007-03-06T14:42:56Z</dcterms:created>
  <dcterms:modified xsi:type="dcterms:W3CDTF">2014-06-18T09:38:59Z</dcterms:modified>
</cp:coreProperties>
</file>