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-15" windowWidth="25440" windowHeight="15990" tabRatio="433"/>
  </bookViews>
  <sheets>
    <sheet name="Nota Spese EUR" sheetId="3" r:id="rId1"/>
    <sheet name="Expense USD" sheetId="5" r:id="rId2"/>
    <sheet name="Nota CZK" sheetId="6" r:id="rId3"/>
  </sheets>
  <definedNames>
    <definedName name="_xlnm.Print_Area" localSheetId="1">'Expense USD'!$A$1:$S$33</definedName>
    <definedName name="_xlnm.Print_Area" localSheetId="2">'Nota CZK'!$A$1:$R$28</definedName>
    <definedName name="_xlnm.Print_Area" localSheetId="0">'Nota Spese EUR'!$A$1:$R$28</definedName>
    <definedName name="_xlnm.Print_Titles" localSheetId="1">'Expense USD'!$7:$10</definedName>
    <definedName name="_xlnm.Print_Titles" localSheetId="2">'Nota CZK'!$1:$10</definedName>
    <definedName name="_xlnm.Print_Titles" localSheetId="0">'Nota Spese EUR'!$1:$10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6"/>
  <c r="R3"/>
  <c r="R1"/>
  <c r="Q5" i="5"/>
  <c r="Q3"/>
  <c r="Q1"/>
  <c r="N23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P23" i="6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P12"/>
  <c r="H12"/>
  <c r="N12"/>
  <c r="P11"/>
  <c r="H11"/>
  <c r="N11"/>
  <c r="N7"/>
  <c r="H7"/>
  <c r="I7"/>
  <c r="J7"/>
  <c r="K7"/>
  <c r="L7"/>
  <c r="M7"/>
  <c r="P7"/>
  <c r="O7"/>
  <c r="G7"/>
  <c r="P1"/>
  <c r="P3"/>
  <c r="P5"/>
  <c r="M1"/>
  <c r="H27" i="5"/>
  <c r="N27"/>
  <c r="N26"/>
  <c r="N25"/>
  <c r="N24"/>
  <c r="O7"/>
  <c r="N7"/>
  <c r="M7"/>
  <c r="L7"/>
  <c r="K7"/>
  <c r="J7"/>
  <c r="I7"/>
  <c r="H7"/>
  <c r="G7"/>
  <c r="P1"/>
  <c r="P3"/>
  <c r="P5"/>
  <c r="M1"/>
  <c r="P12" i="3"/>
  <c r="P11"/>
  <c r="P23"/>
  <c r="H23"/>
  <c r="N23"/>
  <c r="P22"/>
  <c r="H22"/>
  <c r="N22"/>
  <c r="P21"/>
  <c r="H21"/>
  <c r="N21"/>
  <c r="P20"/>
  <c r="H20"/>
  <c r="N20"/>
  <c r="P19"/>
  <c r="H19"/>
  <c r="N19"/>
  <c r="O7"/>
  <c r="H11"/>
  <c r="N11"/>
  <c r="H12"/>
  <c r="N12"/>
  <c r="N13"/>
  <c r="N14"/>
  <c r="N15"/>
  <c r="H16"/>
  <c r="N16"/>
  <c r="H17"/>
  <c r="N17"/>
  <c r="H18"/>
  <c r="N18"/>
  <c r="N7"/>
  <c r="K7"/>
  <c r="H7"/>
  <c r="I7"/>
  <c r="J7"/>
  <c r="L7"/>
  <c r="M7"/>
  <c r="P1"/>
  <c r="P16"/>
  <c r="P17"/>
  <c r="P18"/>
  <c r="P15"/>
  <c r="P3"/>
  <c r="G7"/>
  <c r="P7"/>
  <c r="P5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<sst xmlns="http://schemas.openxmlformats.org/spreadsheetml/2006/main" count="183" uniqueCount="94">
  <si>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</si>
  <si>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</si>
  <si>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</si>
  <si>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</si>
  <si>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</si>
  <si>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</si>
  <si>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</si>
  <si>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</si>
  <si>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</si>
  <si>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</si>
  <si>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</si>
  <si>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</si>
  <si>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</si>
  <si>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</si>
  <si>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</si>
  <si>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</si>
  <si>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</si>
  <si>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</si>
  <si>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</si>
  <si>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</si>
  <si>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</si>
  <si>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</si>
  <si>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</si>
  <si>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</si>
  <si>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</si>
  <si>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</si>
  <si>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</si>
  <si>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</si>
  <si>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</si>
  <si>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</si>
  <si>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</si>
  <si>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</si>
  <si>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</si>
  <si>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</si>
  <si>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</si>
  <si>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</si>
  <si>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</si>
  <si>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</si>
  <si>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</si>
  <si>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</si>
  <si>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</si>
  <si>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</si>
  <si>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Italia</t>
  </si>
  <si>
    <t>EUR</t>
  </si>
  <si>
    <t>Uso interno</t>
  </si>
  <si>
    <t>Name&amp;Surname</t>
  </si>
  <si>
    <t>Total AMOUNT</t>
  </si>
  <si>
    <t>yes</t>
  </si>
  <si>
    <t>Sales Manager</t>
  </si>
  <si>
    <t>Cash advance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</si>
  <si>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</si>
  <si>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</si>
  <si>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</si>
  <si>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</si>
  <si>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</si>
  <si>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</si>
  <si>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USD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</si>
  <si>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</si>
  <si>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</si>
  <si>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</si>
  <si>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</si>
  <si>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</si>
  <si>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</si>
  <si>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</si>
  <si>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</si>
  <si>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</si>
  <si>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</si>
  <si>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</si>
  <si>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</si>
  <si>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</si>
  <si>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</si>
  <si>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</si>
  <si>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 xml:space="preserve">Invoice </t>
  </si>
  <si>
    <t>Fiscal Receipt</t>
  </si>
  <si>
    <t>Sign</t>
  </si>
  <si>
    <t xml:space="preserve">Administration </t>
  </si>
  <si>
    <t>CFO</t>
  </si>
  <si>
    <t>Milan</t>
  </si>
  <si>
    <t>March</t>
  </si>
  <si>
    <t>03_01</t>
  </si>
  <si>
    <t>Marzo</t>
  </si>
  <si>
    <t>Internal use</t>
  </si>
  <si>
    <t>Abb. TeamViewer</t>
  </si>
  <si>
    <t>VPS Saaki.net</t>
  </si>
  <si>
    <t>VPS VPSCheap.net</t>
  </si>
  <si>
    <t>VPS Sparknode</t>
  </si>
  <si>
    <t>Abb. Linkedin</t>
  </si>
  <si>
    <t>VPS 38Cloud</t>
  </si>
  <si>
    <t>VPS NQHost</t>
  </si>
  <si>
    <t>(importi in Valuta CZK)</t>
  </si>
  <si>
    <t>VPS Angel Hosting</t>
  </si>
  <si>
    <t>CZK</t>
  </si>
  <si>
    <t>03_02</t>
  </si>
  <si>
    <t>03_03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</si>
</sst>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 &quot;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i/>
      <sz val="14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310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170" fontId="1" fillId="0" borderId="53" xfId="0" applyNumberFormat="1" applyFont="1" applyBorder="1" applyAlignment="1" applyProtection="1">
      <alignment horizontal="righ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164" fontId="2" fillId="3" borderId="3" xfId="1" applyFont="1" applyFill="1" applyBorder="1" applyAlignment="1" applyProtection="1">
      <alignment horizontal="right"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166" fontId="2" fillId="5" borderId="7" xfId="0" applyNumberFormat="1" applyFont="1" applyFill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167" fontId="1" fillId="4" borderId="56" xfId="1" applyNumberFormat="1" applyFont="1" applyFill="1" applyBorder="1" applyAlignment="1" applyProtection="1">
      <alignment horizontal="right" vertical="center"/>
      <protection locked="0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vertical="center"/>
    </xf>
    <xf numFmtId="0" fontId="1" fillId="10" borderId="59" xfId="0" applyNumberFormat="1" applyFont="1" applyFill="1" applyBorder="1" applyAlignment="1" applyProtection="1">
      <alignment vertical="center"/>
    </xf>
    <xf numFmtId="38" fontId="1" fillId="2" borderId="60" xfId="0" applyNumberFormat="1" applyFont="1" applyFill="1" applyBorder="1" applyAlignment="1" applyProtection="1">
      <alignment horizontal="center" vertical="center"/>
    </xf>
    <xf numFmtId="171" fontId="1" fillId="2" borderId="61" xfId="0" applyNumberFormat="1" applyFont="1" applyFill="1" applyBorder="1" applyAlignment="1" applyProtection="1">
      <alignment horizontal="right" vertical="center"/>
    </xf>
    <xf numFmtId="171" fontId="1" fillId="2" borderId="62" xfId="0" applyNumberFormat="1" applyFont="1" applyFill="1" applyBorder="1" applyAlignment="1" applyProtection="1">
      <alignment horizontal="right" vertical="center"/>
    </xf>
    <xf numFmtId="171" fontId="1" fillId="2" borderId="63" xfId="0" applyNumberFormat="1" applyFont="1" applyFill="1" applyBorder="1" applyAlignment="1" applyProtection="1">
      <alignment horizontal="right" vertical="center"/>
    </xf>
    <xf numFmtId="171" fontId="1" fillId="2" borderId="64" xfId="0" applyNumberFormat="1" applyFont="1" applyFill="1" applyBorder="1" applyAlignment="1" applyProtection="1">
      <alignment horizontal="right" vertical="center"/>
    </xf>
    <xf numFmtId="0" fontId="2" fillId="7" borderId="66" xfId="0" applyFont="1" applyFill="1" applyBorder="1" applyAlignment="1" applyProtection="1">
      <alignment horizontal="center" vertical="center"/>
    </xf>
    <xf numFmtId="0" fontId="2" fillId="7" borderId="75" xfId="0" applyFont="1" applyFill="1" applyBorder="1" applyAlignment="1" applyProtection="1">
      <alignment horizontal="center" vertical="center"/>
    </xf>
    <xf numFmtId="0" fontId="1" fillId="2" borderId="76" xfId="0" applyFont="1" applyFill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170" fontId="1" fillId="0" borderId="78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vertical="center"/>
      <protection locked="0"/>
    </xf>
    <xf numFmtId="38" fontId="1" fillId="0" borderId="20" xfId="0" applyNumberFormat="1" applyFont="1" applyBorder="1" applyAlignment="1" applyProtection="1">
      <alignment horizontal="center" vertical="center"/>
      <protection locked="0"/>
    </xf>
    <xf numFmtId="170" fontId="1" fillId="0" borderId="7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</xf>
    <xf numFmtId="4" fontId="1" fillId="8" borderId="0" xfId="0" applyNumberFormat="1" applyFont="1" applyFill="1" applyAlignment="1" applyProtection="1">
      <alignment vertical="center"/>
    </xf>
    <xf numFmtId="4" fontId="1" fillId="8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textRotation="18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74" xfId="0" applyFont="1" applyFill="1" applyBorder="1" applyAlignment="1" applyProtection="1">
      <alignment horizontal="center" vertical="center" wrapText="1"/>
    </xf>
    <xf numFmtId="0" fontId="1" fillId="2" borderId="77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66" xfId="0" applyFont="1" applyFill="1" applyBorder="1" applyAlignment="1" applyProtection="1">
      <alignment horizontal="center" vertical="center" wrapText="1"/>
    </xf>
    <xf numFmtId="0" fontId="2" fillId="7" borderId="75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4" fontId="1" fillId="0" borderId="72" xfId="0" applyNumberFormat="1" applyFont="1" applyBorder="1" applyAlignment="1" applyProtection="1">
      <alignment horizontal="center" vertical="center" wrapText="1"/>
    </xf>
  </cellXfs>
  <cellStyles count="310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8"/>
  <sheetViews>
    <sheetView tabSelected="1" view="pageBreakPreview" zoomScale="50" zoomScaleSheetLayoutView="50" workbookViewId="0">
      <pane ySplit="5" topLeftCell="A6" activePane="bottomLeft" state="frozen"/>
      <selection pane="bottomLeft" activeCell="D20" sqref="D20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112" t="s">
        <v>0</v>
      </c>
      <c r="C1" s="112"/>
      <c r="D1" s="113" t="s">
        <v>39</v>
      </c>
      <c r="E1" s="113"/>
      <c r="F1" s="38" t="s">
        <v>80</v>
      </c>
      <c r="G1" s="37" t="s">
        <v>79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720.95</v>
      </c>
      <c r="Q1" s="3" t="s">
        <v>26</v>
      </c>
    </row>
    <row r="2" spans="1:18" s="7" customFormat="1" ht="57.75" customHeight="1">
      <c r="A2" s="4"/>
      <c r="B2" s="114" t="s">
        <v>2</v>
      </c>
      <c r="C2" s="114"/>
      <c r="D2" s="113" t="s">
        <v>40</v>
      </c>
      <c r="E2" s="113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114" t="s">
        <v>24</v>
      </c>
      <c r="C3" s="114"/>
      <c r="D3" s="113" t="s">
        <v>26</v>
      </c>
      <c r="E3" s="113"/>
      <c r="N3" s="9" t="s">
        <v>4</v>
      </c>
      <c r="O3" s="10"/>
      <c r="P3" s="45">
        <f>+O7</f>
        <v>720.95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1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2">
        <v>2</v>
      </c>
      <c r="E5" s="13"/>
      <c r="F5" s="9" t="s">
        <v>7</v>
      </c>
      <c r="G5" s="51">
        <v>1.726</v>
      </c>
      <c r="N5" s="121" t="s">
        <v>8</v>
      </c>
      <c r="O5" s="121"/>
      <c r="P5" s="41">
        <f>P1-P2-P3-P4</f>
        <v>0</v>
      </c>
      <c r="Q5" s="12"/>
    </row>
    <row r="6" spans="1:18" s="7" customFormat="1" ht="43.5" customHeight="1" thickTop="1" thickBot="1">
      <c r="A6" s="4"/>
      <c r="B6" s="39" t="s">
        <v>41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22" t="s">
        <v>27</v>
      </c>
      <c r="B7" s="123"/>
      <c r="C7" s="124"/>
      <c r="D7" s="130" t="s">
        <v>10</v>
      </c>
      <c r="E7" s="131"/>
      <c r="F7" s="131"/>
      <c r="G7" s="71">
        <f>SUM(G12:G18)</f>
        <v>0</v>
      </c>
      <c r="H7" s="69">
        <f>SUM(H12:H18)</f>
        <v>0</v>
      </c>
      <c r="I7" s="53">
        <f>SUM(I12:I18)</f>
        <v>0</v>
      </c>
      <c r="J7" s="53">
        <f>SUM(J12:J18)</f>
        <v>0</v>
      </c>
      <c r="K7" s="53">
        <f>SUM(K11:K18)</f>
        <v>720.95</v>
      </c>
      <c r="L7" s="53">
        <f>SUM(L12:L18)</f>
        <v>0</v>
      </c>
      <c r="M7" s="54">
        <f>SUM(M12:M18)</f>
        <v>0</v>
      </c>
      <c r="N7" s="52">
        <f>SUM(N11:N18)</f>
        <v>720.95</v>
      </c>
      <c r="O7" s="55">
        <f>SUM(O11:O18)</f>
        <v>720.95</v>
      </c>
      <c r="P7" s="12">
        <f>+N7-SUM(H7:M7)</f>
        <v>0</v>
      </c>
    </row>
    <row r="8" spans="1:18" ht="36" customHeight="1" thickTop="1" thickBot="1">
      <c r="A8" s="132"/>
      <c r="B8" s="133" t="s">
        <v>11</v>
      </c>
      <c r="C8" s="133" t="s">
        <v>12</v>
      </c>
      <c r="D8" s="134" t="s">
        <v>23</v>
      </c>
      <c r="E8" s="133" t="s">
        <v>30</v>
      </c>
      <c r="F8" s="136" t="s">
        <v>29</v>
      </c>
      <c r="G8" s="137" t="s">
        <v>13</v>
      </c>
      <c r="H8" s="139" t="s">
        <v>14</v>
      </c>
      <c r="I8" s="125" t="s">
        <v>32</v>
      </c>
      <c r="J8" s="126" t="s">
        <v>34</v>
      </c>
      <c r="K8" s="126" t="s">
        <v>33</v>
      </c>
      <c r="L8" s="127" t="s">
        <v>20</v>
      </c>
      <c r="M8" s="128"/>
      <c r="N8" s="129" t="s">
        <v>15</v>
      </c>
      <c r="O8" s="115" t="s">
        <v>16</v>
      </c>
      <c r="P8" s="116" t="s">
        <v>17</v>
      </c>
      <c r="Q8" s="2"/>
      <c r="R8" s="109" t="s">
        <v>35</v>
      </c>
    </row>
    <row r="9" spans="1:18" ht="36" customHeight="1" thickTop="1" thickBot="1">
      <c r="A9" s="132"/>
      <c r="B9" s="133" t="s">
        <v>11</v>
      </c>
      <c r="C9" s="133"/>
      <c r="D9" s="135"/>
      <c r="E9" s="133"/>
      <c r="F9" s="136"/>
      <c r="G9" s="138"/>
      <c r="H9" s="139" t="s">
        <v>32</v>
      </c>
      <c r="I9" s="125" t="s">
        <v>32</v>
      </c>
      <c r="J9" s="125"/>
      <c r="K9" s="125" t="s">
        <v>31</v>
      </c>
      <c r="L9" s="117" t="s">
        <v>21</v>
      </c>
      <c r="M9" s="119" t="s">
        <v>22</v>
      </c>
      <c r="N9" s="129"/>
      <c r="O9" s="115"/>
      <c r="P9" s="116"/>
      <c r="Q9" s="2"/>
      <c r="R9" s="110"/>
    </row>
    <row r="10" spans="1:18" ht="37.5" customHeight="1" thickTop="1" thickBot="1">
      <c r="A10" s="132"/>
      <c r="B10" s="133"/>
      <c r="C10" s="133"/>
      <c r="D10" s="135"/>
      <c r="E10" s="133"/>
      <c r="F10" s="136"/>
      <c r="G10" s="68" t="s">
        <v>18</v>
      </c>
      <c r="H10" s="139"/>
      <c r="I10" s="125"/>
      <c r="J10" s="125"/>
      <c r="K10" s="125"/>
      <c r="L10" s="118"/>
      <c r="M10" s="120"/>
      <c r="N10" s="129"/>
      <c r="O10" s="115"/>
      <c r="P10" s="116"/>
      <c r="Q10" s="2"/>
      <c r="R10" s="111"/>
    </row>
    <row r="11" spans="1:18" ht="30" customHeight="1" thickTop="1">
      <c r="A11" s="20">
        <v>1</v>
      </c>
      <c r="B11" s="36">
        <v>41704</v>
      </c>
      <c r="C11" s="22" t="s">
        <v>44</v>
      </c>
      <c r="D11" s="23" t="s">
        <v>82</v>
      </c>
      <c r="E11" s="23" t="s">
        <v>42</v>
      </c>
      <c r="F11" s="23" t="s">
        <v>43</v>
      </c>
      <c r="G11" s="67"/>
      <c r="H11" s="26">
        <f t="shared" ref="H11:H18" si="0">IF($D$3="si",($G$5/$G$6*G11),IF($D$3="no",G11*$G$4,0))</f>
        <v>0</v>
      </c>
      <c r="I11" s="27"/>
      <c r="J11" s="28"/>
      <c r="K11" s="72">
        <v>649</v>
      </c>
      <c r="L11" s="29"/>
      <c r="M11" s="30"/>
      <c r="N11" s="31">
        <f t="shared" ref="N11" si="1">SUM(H11:M11)</f>
        <v>649</v>
      </c>
      <c r="O11" s="35">
        <v>649</v>
      </c>
      <c r="P11" s="33" t="str">
        <f t="shared" ref="P11:P18" si="2">IF(F11="Milano","X","")</f>
        <v/>
      </c>
      <c r="Q11" s="2"/>
      <c r="R11" s="46"/>
    </row>
    <row r="12" spans="1:18" ht="30" customHeight="1">
      <c r="A12" s="34">
        <v>2</v>
      </c>
      <c r="B12" s="36">
        <v>41712</v>
      </c>
      <c r="C12" s="22" t="s">
        <v>44</v>
      </c>
      <c r="D12" s="23" t="s">
        <v>86</v>
      </c>
      <c r="E12" s="23" t="s">
        <v>42</v>
      </c>
      <c r="F12" s="23" t="s">
        <v>43</v>
      </c>
      <c r="G12" s="67"/>
      <c r="H12" s="26">
        <f t="shared" si="0"/>
        <v>0</v>
      </c>
      <c r="I12" s="27"/>
      <c r="J12" s="28"/>
      <c r="K12" s="73">
        <v>71.95</v>
      </c>
      <c r="L12" s="29"/>
      <c r="M12" s="30"/>
      <c r="N12" s="31">
        <f>SUM(H12:M12)</f>
        <v>71.95</v>
      </c>
      <c r="O12" s="32">
        <v>71.95</v>
      </c>
      <c r="P12" s="33" t="str">
        <f t="shared" si="2"/>
        <v/>
      </c>
      <c r="Q12" s="2"/>
      <c r="R12" s="46"/>
    </row>
    <row r="13" spans="1:18" ht="30" customHeight="1">
      <c r="A13" s="34">
        <v>3</v>
      </c>
      <c r="B13" s="36"/>
      <c r="C13" s="22"/>
      <c r="D13" s="23"/>
      <c r="E13" s="23"/>
      <c r="F13" s="23"/>
      <c r="G13" s="25"/>
      <c r="H13" s="26"/>
      <c r="I13" s="27"/>
      <c r="J13" s="28"/>
      <c r="K13" s="73"/>
      <c r="L13" s="29"/>
      <c r="M13" s="30"/>
      <c r="N13" s="31">
        <f>SUM(H13:L13)</f>
        <v>0</v>
      </c>
      <c r="O13" s="35"/>
      <c r="P13" s="33"/>
      <c r="Q13" s="2"/>
      <c r="R13" s="47"/>
    </row>
    <row r="14" spans="1:18" ht="30" customHeight="1">
      <c r="A14" s="34">
        <v>4</v>
      </c>
      <c r="B14" s="36"/>
      <c r="C14" s="22"/>
      <c r="D14" s="23"/>
      <c r="E14" s="23"/>
      <c r="F14" s="23"/>
      <c r="G14" s="25"/>
      <c r="H14" s="26"/>
      <c r="I14" s="27"/>
      <c r="J14" s="28"/>
      <c r="K14" s="73"/>
      <c r="L14" s="29"/>
      <c r="M14" s="30"/>
      <c r="N14" s="31">
        <f t="shared" ref="N14:N23" si="3">SUM(H14:M14)</f>
        <v>0</v>
      </c>
      <c r="O14" s="35"/>
      <c r="P14" s="33"/>
      <c r="Q14" s="2"/>
      <c r="R14" s="47"/>
    </row>
    <row r="15" spans="1:18" ht="30" customHeight="1">
      <c r="A15" s="34">
        <v>5</v>
      </c>
      <c r="B15" s="36"/>
      <c r="C15" s="22"/>
      <c r="D15" s="23"/>
      <c r="E15" s="23"/>
      <c r="F15" s="24"/>
      <c r="G15" s="25"/>
      <c r="H15" s="26"/>
      <c r="I15" s="27"/>
      <c r="J15" s="28"/>
      <c r="K15" s="73"/>
      <c r="L15" s="29"/>
      <c r="M15" s="30"/>
      <c r="N15" s="31">
        <f t="shared" si="3"/>
        <v>0</v>
      </c>
      <c r="O15" s="35"/>
      <c r="P15" s="33" t="str">
        <f t="shared" si="2"/>
        <v/>
      </c>
      <c r="Q15" s="2"/>
      <c r="R15" s="48"/>
    </row>
    <row r="16" spans="1:18" ht="30" customHeight="1">
      <c r="A16" s="34">
        <v>6</v>
      </c>
      <c r="B16" s="36"/>
      <c r="C16" s="22"/>
      <c r="D16" s="23"/>
      <c r="E16" s="23"/>
      <c r="F16" s="24"/>
      <c r="G16" s="25"/>
      <c r="H16" s="26">
        <f t="shared" si="0"/>
        <v>0</v>
      </c>
      <c r="I16" s="27"/>
      <c r="J16" s="28"/>
      <c r="K16" s="73"/>
      <c r="L16" s="29"/>
      <c r="M16" s="30"/>
      <c r="N16" s="31">
        <f t="shared" si="3"/>
        <v>0</v>
      </c>
      <c r="O16" s="35"/>
      <c r="P16" s="33" t="str">
        <f t="shared" si="2"/>
        <v/>
      </c>
      <c r="Q16" s="2"/>
      <c r="R16" s="48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0"/>
        <v>0</v>
      </c>
      <c r="I17" s="27"/>
      <c r="J17" s="28"/>
      <c r="K17" s="74"/>
      <c r="L17" s="29"/>
      <c r="M17" s="30"/>
      <c r="N17" s="31">
        <f t="shared" si="3"/>
        <v>0</v>
      </c>
      <c r="O17" s="35"/>
      <c r="P17" s="33" t="str">
        <f t="shared" si="2"/>
        <v/>
      </c>
      <c r="Q17" s="2"/>
      <c r="R17" s="48"/>
    </row>
    <row r="18" spans="1:18" ht="30" customHeight="1">
      <c r="A18" s="34">
        <v>8</v>
      </c>
      <c r="B18" s="21"/>
      <c r="C18" s="22"/>
      <c r="D18" s="23"/>
      <c r="E18" s="23"/>
      <c r="F18" s="23"/>
      <c r="G18" s="25"/>
      <c r="H18" s="26">
        <f t="shared" si="0"/>
        <v>0</v>
      </c>
      <c r="I18" s="27"/>
      <c r="J18" s="28"/>
      <c r="K18" s="74"/>
      <c r="L18" s="29"/>
      <c r="M18" s="30"/>
      <c r="N18" s="31">
        <f t="shared" si="3"/>
        <v>0</v>
      </c>
      <c r="O18" s="35"/>
      <c r="P18" s="33" t="str">
        <f t="shared" si="2"/>
        <v/>
      </c>
      <c r="Q18" s="2"/>
      <c r="R18" s="49"/>
    </row>
    <row r="19" spans="1:18" ht="30" customHeight="1">
      <c r="A19" s="34">
        <v>9</v>
      </c>
      <c r="B19" s="36"/>
      <c r="C19" s="22"/>
      <c r="D19" s="23"/>
      <c r="E19" s="23"/>
      <c r="F19" s="24"/>
      <c r="G19" s="25"/>
      <c r="H19" s="26">
        <f t="shared" ref="H19:H23" si="4">IF($D$3="si",($G$5/$G$6*G19),IF($D$3="no",G19*$G$4,0))</f>
        <v>0</v>
      </c>
      <c r="I19" s="27"/>
      <c r="J19" s="28"/>
      <c r="K19" s="73"/>
      <c r="L19" s="29"/>
      <c r="M19" s="30"/>
      <c r="N19" s="31">
        <f t="shared" si="3"/>
        <v>0</v>
      </c>
      <c r="O19" s="35"/>
      <c r="P19" s="33" t="str">
        <f t="shared" ref="P19:P23" si="5">IF(F19="Milano","X","")</f>
        <v/>
      </c>
      <c r="Q19" s="2"/>
      <c r="R19" s="48"/>
    </row>
    <row r="20" spans="1:18" ht="30" customHeight="1">
      <c r="A20" s="34">
        <v>10</v>
      </c>
      <c r="B20" s="21"/>
      <c r="C20" s="22"/>
      <c r="D20" s="23"/>
      <c r="E20" s="23"/>
      <c r="F20" s="24"/>
      <c r="G20" s="25"/>
      <c r="H20" s="26">
        <f t="shared" si="4"/>
        <v>0</v>
      </c>
      <c r="I20" s="27"/>
      <c r="J20" s="28"/>
      <c r="K20" s="73"/>
      <c r="L20" s="29"/>
      <c r="M20" s="30"/>
      <c r="N20" s="31">
        <f t="shared" si="3"/>
        <v>0</v>
      </c>
      <c r="O20" s="35"/>
      <c r="P20" s="33" t="str">
        <f t="shared" si="5"/>
        <v/>
      </c>
      <c r="Q20" s="2"/>
      <c r="R20" s="48"/>
    </row>
    <row r="21" spans="1:18" ht="30" customHeight="1">
      <c r="A21" s="34">
        <v>11</v>
      </c>
      <c r="B21" s="21"/>
      <c r="C21" s="22"/>
      <c r="D21" s="23"/>
      <c r="E21" s="23"/>
      <c r="F21" s="24"/>
      <c r="G21" s="25"/>
      <c r="H21" s="26">
        <f t="shared" si="4"/>
        <v>0</v>
      </c>
      <c r="I21" s="27"/>
      <c r="J21" s="28"/>
      <c r="K21" s="74"/>
      <c r="L21" s="29"/>
      <c r="M21" s="30"/>
      <c r="N21" s="31">
        <f t="shared" si="3"/>
        <v>0</v>
      </c>
      <c r="O21" s="35"/>
      <c r="P21" s="33" t="str">
        <f t="shared" si="5"/>
        <v/>
      </c>
      <c r="Q21" s="2"/>
      <c r="R21" s="48"/>
    </row>
    <row r="22" spans="1:18" ht="30" customHeight="1">
      <c r="A22" s="34">
        <v>12</v>
      </c>
      <c r="B22" s="21"/>
      <c r="C22" s="22"/>
      <c r="D22" s="23"/>
      <c r="E22" s="23"/>
      <c r="F22" s="24"/>
      <c r="G22" s="25"/>
      <c r="H22" s="26">
        <f t="shared" si="4"/>
        <v>0</v>
      </c>
      <c r="I22" s="27"/>
      <c r="J22" s="28"/>
      <c r="K22" s="74"/>
      <c r="L22" s="29"/>
      <c r="M22" s="30"/>
      <c r="N22" s="31">
        <f t="shared" si="3"/>
        <v>0</v>
      </c>
      <c r="O22" s="35"/>
      <c r="P22" s="33" t="str">
        <f t="shared" si="5"/>
        <v/>
      </c>
      <c r="Q22" s="2"/>
      <c r="R22" s="49"/>
    </row>
    <row r="23" spans="1:18" ht="30" customHeight="1">
      <c r="A23" s="34">
        <v>20</v>
      </c>
      <c r="B23" s="21"/>
      <c r="C23" s="22"/>
      <c r="D23" s="23"/>
      <c r="E23" s="23"/>
      <c r="F23" s="23"/>
      <c r="G23" s="25"/>
      <c r="H23" s="26">
        <f t="shared" si="4"/>
        <v>0</v>
      </c>
      <c r="I23" s="27"/>
      <c r="J23" s="28"/>
      <c r="K23" s="74"/>
      <c r="L23" s="29"/>
      <c r="M23" s="30"/>
      <c r="N23" s="31">
        <f t="shared" si="3"/>
        <v>0</v>
      </c>
      <c r="O23" s="35"/>
      <c r="P23" s="33" t="str">
        <f t="shared" si="5"/>
        <v/>
      </c>
      <c r="Q23" s="2"/>
      <c r="R23" s="49"/>
    </row>
    <row r="24" spans="1:18" ht="54.7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8">
      <c r="A25" s="56"/>
      <c r="B25" s="57"/>
      <c r="C25" s="58"/>
      <c r="D25" s="59"/>
      <c r="E25" s="59"/>
      <c r="F25" s="60"/>
      <c r="G25" s="61"/>
      <c r="H25" s="62"/>
      <c r="I25" s="63"/>
      <c r="J25" s="63"/>
      <c r="K25" s="63"/>
      <c r="L25" s="63"/>
      <c r="M25" s="63"/>
      <c r="N25" s="64"/>
      <c r="O25" s="65"/>
      <c r="P25" s="66"/>
    </row>
    <row r="26" spans="1:18">
      <c r="A26" s="43"/>
      <c r="B26" s="50" t="s">
        <v>36</v>
      </c>
      <c r="C26" s="50"/>
      <c r="D26" s="50"/>
      <c r="E26" s="44"/>
      <c r="F26" s="44"/>
      <c r="G26" s="50" t="s">
        <v>38</v>
      </c>
      <c r="H26" s="50"/>
      <c r="I26" s="50"/>
      <c r="J26" s="44"/>
      <c r="K26" s="44"/>
      <c r="L26" s="50" t="s">
        <v>37</v>
      </c>
      <c r="M26" s="50"/>
      <c r="N26" s="50"/>
      <c r="O26" s="44"/>
      <c r="P26" s="66"/>
    </row>
    <row r="27" spans="1:18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66"/>
    </row>
    <row r="28" spans="1:18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3" type="noConversion"/>
  <conditionalFormatting sqref="M1">
    <cfRule type="cellIs" dxfId="2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5">
      <formula1>1</formula1>
      <formula2>0</formula2>
    </dataValidation>
    <dataValidation type="date" operator="greaterThanOrEqual" showErrorMessage="1" errorTitle="Data" error="Inserire una data superiore al 1/11/2000" sqref="B25 B19:B21 B11:B17">
      <formula1>36831</formula1>
      <formula2>0</formula2>
    </dataValidation>
    <dataValidation type="textLength" operator="greaterThan" sqref="F25">
      <formula1>1</formula1>
      <formula2>0</formula2>
    </dataValidation>
    <dataValidation type="textLength" operator="greaterThan" allowBlank="1" showErrorMessage="1" sqref="D25:E2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  <formula2>0</formula2>
    </dataValidation>
    <dataValidation type="decimal" operator="greaterThanOrEqual" allowBlank="1" showErrorMessage="1" errorTitle="Valore" error="Inserire un numero maggiore o uguale a 0 (zero)!" sqref="H25:M25 K12:K14 K18:L18 L11:L17 J11:K11 K16 L19:L21 K20 K22:L23 H11:H23 J12:J23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3"/>
  <sheetViews>
    <sheetView view="pageBreakPreview" zoomScale="50" zoomScaleNormal="85" zoomScaleSheetLayoutView="50" zoomScalePageLayoutView="85" workbookViewId="0">
      <pane ySplit="5" topLeftCell="A6" activePane="bottomLeft" state="frozen"/>
      <selection pane="bottomLeft" activeCell="H2" sqref="H2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7" customFormat="1" ht="35.25" customHeight="1">
      <c r="A1" s="4"/>
      <c r="B1" s="112" t="s">
        <v>45</v>
      </c>
      <c r="C1" s="112"/>
      <c r="D1" s="112"/>
      <c r="E1" s="113" t="s">
        <v>39</v>
      </c>
      <c r="F1" s="113"/>
      <c r="G1" s="38" t="s">
        <v>78</v>
      </c>
      <c r="H1" s="37" t="s">
        <v>92</v>
      </c>
      <c r="L1" s="7" t="s">
        <v>28</v>
      </c>
      <c r="M1" s="3">
        <f>+P1-N7</f>
        <v>0</v>
      </c>
      <c r="N1" s="5" t="s">
        <v>46</v>
      </c>
      <c r="O1" s="6"/>
      <c r="P1" s="75">
        <f>SUM(H7:M7)</f>
        <v>1968.9500000000005</v>
      </c>
      <c r="Q1" s="106">
        <f>SUM(P11:P21)</f>
        <v>1464.0699999999997</v>
      </c>
    </row>
    <row r="2" spans="1:19" s="7" customFormat="1" ht="35.25" customHeight="1">
      <c r="A2" s="4"/>
      <c r="B2" s="114" t="s">
        <v>48</v>
      </c>
      <c r="C2" s="114"/>
      <c r="D2" s="114"/>
      <c r="E2" s="113" t="s">
        <v>40</v>
      </c>
      <c r="F2" s="113"/>
      <c r="G2" s="8"/>
      <c r="H2" s="8"/>
      <c r="N2" s="9" t="s">
        <v>49</v>
      </c>
      <c r="O2" s="10"/>
      <c r="P2" s="11"/>
      <c r="Q2" s="106"/>
    </row>
    <row r="3" spans="1:19" s="7" customFormat="1" ht="35.25" customHeight="1">
      <c r="A3" s="4"/>
      <c r="B3" s="114" t="s">
        <v>50</v>
      </c>
      <c r="C3" s="114"/>
      <c r="D3" s="114"/>
      <c r="E3" s="113" t="s">
        <v>47</v>
      </c>
      <c r="F3" s="113"/>
      <c r="N3" s="9" t="s">
        <v>51</v>
      </c>
      <c r="O3" s="10"/>
      <c r="P3" s="11">
        <f>+O7</f>
        <v>1968.9500000000005</v>
      </c>
      <c r="Q3" s="107">
        <f>SUM(P11:P21)</f>
        <v>1464.0699999999997</v>
      </c>
      <c r="R3" s="13"/>
    </row>
    <row r="4" spans="1:19" s="7" customFormat="1" ht="35.25" customHeight="1" thickBot="1">
      <c r="A4" s="4"/>
      <c r="E4" s="13"/>
      <c r="F4" s="13"/>
      <c r="G4" s="9" t="s">
        <v>52</v>
      </c>
      <c r="H4" s="76">
        <v>1</v>
      </c>
      <c r="I4" s="14"/>
      <c r="J4" s="14"/>
      <c r="K4" s="14"/>
      <c r="L4" s="2"/>
      <c r="M4" s="2"/>
      <c r="N4" s="15"/>
      <c r="O4" s="16"/>
      <c r="P4" s="17"/>
      <c r="Q4" s="107"/>
      <c r="R4" s="13"/>
    </row>
    <row r="5" spans="1:19" s="7" customFormat="1" ht="46.5" customHeight="1" thickTop="1" thickBot="1">
      <c r="A5" s="4"/>
      <c r="B5" s="18" t="s">
        <v>53</v>
      </c>
      <c r="C5" s="77"/>
      <c r="D5" s="19"/>
      <c r="E5" s="42">
        <v>11</v>
      </c>
      <c r="F5" s="13"/>
      <c r="G5" s="78" t="s">
        <v>54</v>
      </c>
      <c r="H5" s="76">
        <v>1.1100000000000001</v>
      </c>
      <c r="N5" s="121" t="s">
        <v>55</v>
      </c>
      <c r="O5" s="121"/>
      <c r="P5" s="79">
        <f>P1-P2-P3</f>
        <v>0</v>
      </c>
      <c r="Q5" s="107">
        <f>Q1-Q3</f>
        <v>0</v>
      </c>
      <c r="R5" s="13"/>
    </row>
    <row r="6" spans="1:19" s="7" customFormat="1" ht="43.5" customHeight="1" thickTop="1" thickBot="1">
      <c r="A6" s="4"/>
      <c r="B6" s="80" t="s">
        <v>56</v>
      </c>
      <c r="C6" s="80"/>
      <c r="D6" s="80"/>
      <c r="E6" s="13"/>
      <c r="F6" s="13"/>
      <c r="G6" s="78" t="s">
        <v>57</v>
      </c>
      <c r="H6" s="81">
        <v>11.11</v>
      </c>
      <c r="R6" s="12"/>
      <c r="S6" s="13"/>
    </row>
    <row r="7" spans="1:19" s="7" customFormat="1" ht="27" customHeight="1" thickBot="1">
      <c r="A7" s="82"/>
      <c r="B7" s="83"/>
      <c r="C7" s="83"/>
      <c r="D7" s="84" t="s">
        <v>58</v>
      </c>
      <c r="E7" s="142" t="s">
        <v>59</v>
      </c>
      <c r="F7" s="143"/>
      <c r="G7" s="85">
        <f t="shared" ref="G7:O7" si="0">SUM(G11:G27)</f>
        <v>0</v>
      </c>
      <c r="H7" s="85">
        <f t="shared" si="0"/>
        <v>0</v>
      </c>
      <c r="I7" s="86">
        <f t="shared" si="0"/>
        <v>0</v>
      </c>
      <c r="J7" s="87">
        <f t="shared" si="0"/>
        <v>0</v>
      </c>
      <c r="K7" s="88">
        <f t="shared" si="0"/>
        <v>1968.9500000000005</v>
      </c>
      <c r="L7" s="88">
        <f t="shared" si="0"/>
        <v>0</v>
      </c>
      <c r="M7" s="88">
        <f t="shared" si="0"/>
        <v>0</v>
      </c>
      <c r="N7" s="88">
        <f t="shared" si="0"/>
        <v>1968.9500000000005</v>
      </c>
      <c r="O7" s="89">
        <f t="shared" si="0"/>
        <v>1968.9500000000005</v>
      </c>
      <c r="P7" s="12"/>
    </row>
    <row r="8" spans="1:19" ht="36" customHeight="1" thickTop="1" thickBot="1">
      <c r="A8" s="144"/>
      <c r="B8" s="90"/>
      <c r="C8" s="145" t="s">
        <v>60</v>
      </c>
      <c r="D8" s="148" t="s">
        <v>61</v>
      </c>
      <c r="E8" s="133" t="s">
        <v>62</v>
      </c>
      <c r="F8" s="149" t="s">
        <v>63</v>
      </c>
      <c r="G8" s="150" t="s">
        <v>64</v>
      </c>
      <c r="H8" s="151" t="s">
        <v>65</v>
      </c>
      <c r="I8" s="126" t="s">
        <v>66</v>
      </c>
      <c r="J8" s="126" t="s">
        <v>67</v>
      </c>
      <c r="K8" s="126" t="s">
        <v>68</v>
      </c>
      <c r="L8" s="154" t="s">
        <v>69</v>
      </c>
      <c r="M8" s="155"/>
      <c r="N8" s="156" t="s">
        <v>46</v>
      </c>
      <c r="O8" s="157" t="s">
        <v>70</v>
      </c>
      <c r="P8" s="109" t="s">
        <v>35</v>
      </c>
      <c r="R8" s="2"/>
    </row>
    <row r="9" spans="1:19" ht="36" customHeight="1" thickTop="1" thickBot="1">
      <c r="A9" s="132"/>
      <c r="B9" s="90" t="s">
        <v>71</v>
      </c>
      <c r="C9" s="146"/>
      <c r="D9" s="133"/>
      <c r="E9" s="133"/>
      <c r="F9" s="149"/>
      <c r="G9" s="150"/>
      <c r="H9" s="152"/>
      <c r="I9" s="125" t="s">
        <v>32</v>
      </c>
      <c r="J9" s="125"/>
      <c r="K9" s="125" t="s">
        <v>31</v>
      </c>
      <c r="L9" s="126" t="s">
        <v>72</v>
      </c>
      <c r="M9" s="140" t="s">
        <v>73</v>
      </c>
      <c r="N9" s="129"/>
      <c r="O9" s="115"/>
      <c r="P9" s="110"/>
      <c r="R9" s="2"/>
    </row>
    <row r="10" spans="1:19" ht="37.5" customHeight="1" thickTop="1" thickBot="1">
      <c r="A10" s="132"/>
      <c r="B10" s="91"/>
      <c r="C10" s="147"/>
      <c r="D10" s="133"/>
      <c r="E10" s="133"/>
      <c r="F10" s="149"/>
      <c r="G10" s="92" t="s">
        <v>18</v>
      </c>
      <c r="H10" s="153"/>
      <c r="I10" s="125"/>
      <c r="J10" s="125"/>
      <c r="K10" s="125"/>
      <c r="L10" s="125"/>
      <c r="M10" s="141"/>
      <c r="N10" s="129"/>
      <c r="O10" s="115"/>
      <c r="P10" s="111"/>
      <c r="R10" s="2"/>
    </row>
    <row r="11" spans="1:19" ht="30" customHeight="1" thickTop="1">
      <c r="A11" s="20">
        <v>1</v>
      </c>
      <c r="B11" s="36">
        <v>41710</v>
      </c>
      <c r="C11" s="22" t="s">
        <v>81</v>
      </c>
      <c r="D11" s="22" t="s">
        <v>83</v>
      </c>
      <c r="E11" s="93"/>
      <c r="F11" s="93" t="s">
        <v>77</v>
      </c>
      <c r="G11" s="97"/>
      <c r="H11" s="94">
        <f>IF($E$3="si",($H$5/$H$6*G11),IF($E$3="no",G11*$H$4,0))</f>
        <v>0</v>
      </c>
      <c r="I11" s="95"/>
      <c r="J11" s="95"/>
      <c r="K11" s="27">
        <v>400</v>
      </c>
      <c r="L11" s="28"/>
      <c r="M11" s="29"/>
      <c r="N11" s="31">
        <f>SUM(H11:M11)</f>
        <v>400</v>
      </c>
      <c r="O11" s="35">
        <v>400</v>
      </c>
      <c r="P11" s="46">
        <v>297.93</v>
      </c>
      <c r="R11" s="2"/>
    </row>
    <row r="12" spans="1:19" ht="30" customHeight="1">
      <c r="A12" s="34">
        <v>2</v>
      </c>
      <c r="B12" s="36">
        <v>41710</v>
      </c>
      <c r="C12" s="22" t="s">
        <v>81</v>
      </c>
      <c r="D12" s="22" t="s">
        <v>84</v>
      </c>
      <c r="E12" s="93"/>
      <c r="F12" s="93" t="s">
        <v>77</v>
      </c>
      <c r="G12" s="97"/>
      <c r="H12" s="94">
        <f t="shared" ref="H12:H21" si="1">IF($E$3="si",($H$5/$H$6*G12),IF($E$3="no",G12*$H$4,0))</f>
        <v>0</v>
      </c>
      <c r="I12" s="95"/>
      <c r="J12" s="95"/>
      <c r="K12" s="27">
        <v>49.7</v>
      </c>
      <c r="L12" s="28"/>
      <c r="M12" s="29"/>
      <c r="N12" s="31">
        <f>SUM(H12:M12)</f>
        <v>49.7</v>
      </c>
      <c r="O12" s="35">
        <v>49.7</v>
      </c>
      <c r="P12" s="46">
        <v>37.020000000000003</v>
      </c>
      <c r="R12" s="2"/>
    </row>
    <row r="13" spans="1:19" ht="30" customHeight="1">
      <c r="A13" s="34">
        <v>3</v>
      </c>
      <c r="B13" s="36">
        <v>41710</v>
      </c>
      <c r="C13" s="22" t="s">
        <v>81</v>
      </c>
      <c r="D13" s="98" t="s">
        <v>85</v>
      </c>
      <c r="E13" s="99"/>
      <c r="F13" s="100" t="s">
        <v>77</v>
      </c>
      <c r="G13" s="101"/>
      <c r="H13" s="102">
        <f t="shared" si="1"/>
        <v>0</v>
      </c>
      <c r="I13" s="102"/>
      <c r="J13" s="102"/>
      <c r="K13" s="29">
        <v>598.5</v>
      </c>
      <c r="L13" s="29"/>
      <c r="M13" s="30"/>
      <c r="N13" s="31">
        <f t="shared" ref="N13:N14" si="2">SUM(H13:M13)</f>
        <v>598.5</v>
      </c>
      <c r="O13" s="35">
        <v>598.5</v>
      </c>
      <c r="P13" s="47">
        <v>443.98</v>
      </c>
      <c r="R13" s="2"/>
    </row>
    <row r="14" spans="1:19" ht="30" customHeight="1">
      <c r="A14" s="34">
        <v>4</v>
      </c>
      <c r="B14" s="36">
        <v>41717</v>
      </c>
      <c r="C14" s="22" t="s">
        <v>81</v>
      </c>
      <c r="D14" s="98" t="s">
        <v>87</v>
      </c>
      <c r="E14" s="99"/>
      <c r="F14" s="100" t="s">
        <v>77</v>
      </c>
      <c r="G14" s="101"/>
      <c r="H14" s="102">
        <f t="shared" si="1"/>
        <v>0</v>
      </c>
      <c r="I14" s="102"/>
      <c r="J14" s="102"/>
      <c r="K14" s="29">
        <v>70.17</v>
      </c>
      <c r="L14" s="29"/>
      <c r="M14" s="30"/>
      <c r="N14" s="31">
        <f t="shared" si="2"/>
        <v>70.17</v>
      </c>
      <c r="O14" s="35">
        <v>70.17</v>
      </c>
      <c r="P14" s="47">
        <v>52.05</v>
      </c>
      <c r="R14" s="2"/>
    </row>
    <row r="15" spans="1:19" ht="30" customHeight="1">
      <c r="A15" s="34">
        <v>5</v>
      </c>
      <c r="B15" s="36">
        <v>41717</v>
      </c>
      <c r="C15" s="22" t="s">
        <v>81</v>
      </c>
      <c r="D15" s="98" t="s">
        <v>87</v>
      </c>
      <c r="E15" s="99"/>
      <c r="F15" s="100" t="s">
        <v>77</v>
      </c>
      <c r="G15" s="101"/>
      <c r="H15" s="102">
        <f t="shared" si="1"/>
        <v>0</v>
      </c>
      <c r="I15" s="102"/>
      <c r="J15" s="102"/>
      <c r="K15" s="29">
        <v>70.17</v>
      </c>
      <c r="L15" s="29"/>
      <c r="M15" s="30"/>
      <c r="N15" s="31">
        <f t="shared" ref="N15:N16" si="3">SUM(H15:M15)</f>
        <v>70.17</v>
      </c>
      <c r="O15" s="35">
        <v>70.17</v>
      </c>
      <c r="P15" s="48">
        <v>52.05</v>
      </c>
      <c r="R15" s="2"/>
    </row>
    <row r="16" spans="1:19" ht="30" customHeight="1">
      <c r="A16" s="34">
        <v>6</v>
      </c>
      <c r="B16" s="36">
        <v>41717</v>
      </c>
      <c r="C16" s="22" t="s">
        <v>81</v>
      </c>
      <c r="D16" s="98" t="s">
        <v>87</v>
      </c>
      <c r="E16" s="99"/>
      <c r="F16" s="100" t="s">
        <v>77</v>
      </c>
      <c r="G16" s="101"/>
      <c r="H16" s="102">
        <f t="shared" si="1"/>
        <v>0</v>
      </c>
      <c r="I16" s="102"/>
      <c r="J16" s="102"/>
      <c r="K16" s="29">
        <v>70.17</v>
      </c>
      <c r="L16" s="29"/>
      <c r="M16" s="30"/>
      <c r="N16" s="31">
        <f t="shared" si="3"/>
        <v>70.17</v>
      </c>
      <c r="O16" s="35">
        <v>70.17</v>
      </c>
      <c r="P16" s="48">
        <v>52.05</v>
      </c>
      <c r="R16" s="2"/>
    </row>
    <row r="17" spans="1:18" ht="30" customHeight="1">
      <c r="A17" s="34">
        <v>7</v>
      </c>
      <c r="B17" s="36">
        <v>41717</v>
      </c>
      <c r="C17" s="22" t="s">
        <v>81</v>
      </c>
      <c r="D17" s="98" t="s">
        <v>87</v>
      </c>
      <c r="E17" s="99"/>
      <c r="F17" s="100" t="s">
        <v>77</v>
      </c>
      <c r="G17" s="101"/>
      <c r="H17" s="102">
        <f t="shared" si="1"/>
        <v>0</v>
      </c>
      <c r="I17" s="102"/>
      <c r="J17" s="102"/>
      <c r="K17" s="29">
        <v>70.17</v>
      </c>
      <c r="L17" s="29"/>
      <c r="M17" s="30"/>
      <c r="N17" s="31">
        <f t="shared" ref="N17" si="4">SUM(H17:M17)</f>
        <v>70.17</v>
      </c>
      <c r="O17" s="35">
        <v>70.17</v>
      </c>
      <c r="P17" s="48">
        <v>52.05</v>
      </c>
      <c r="R17" s="2"/>
    </row>
    <row r="18" spans="1:18" ht="30" customHeight="1">
      <c r="A18" s="34">
        <v>8</v>
      </c>
      <c r="B18" s="36">
        <v>41717</v>
      </c>
      <c r="C18" s="22" t="s">
        <v>81</v>
      </c>
      <c r="D18" s="98" t="s">
        <v>87</v>
      </c>
      <c r="E18" s="99"/>
      <c r="F18" s="100" t="s">
        <v>77</v>
      </c>
      <c r="G18" s="101"/>
      <c r="H18" s="102">
        <f t="shared" si="1"/>
        <v>0</v>
      </c>
      <c r="I18" s="102"/>
      <c r="J18" s="102"/>
      <c r="K18" s="29">
        <v>70.17</v>
      </c>
      <c r="L18" s="29"/>
      <c r="M18" s="30"/>
      <c r="N18" s="31">
        <f t="shared" ref="N18:N19" si="5">SUM(H18:M18)</f>
        <v>70.17</v>
      </c>
      <c r="O18" s="35">
        <v>70.17</v>
      </c>
      <c r="P18" s="49">
        <v>52.05</v>
      </c>
      <c r="R18" s="2"/>
    </row>
    <row r="19" spans="1:18" ht="30" customHeight="1">
      <c r="A19" s="34">
        <v>9</v>
      </c>
      <c r="B19" s="36">
        <v>41722</v>
      </c>
      <c r="C19" s="22" t="s">
        <v>81</v>
      </c>
      <c r="D19" s="22" t="s">
        <v>84</v>
      </c>
      <c r="E19" s="99"/>
      <c r="F19" s="100" t="s">
        <v>77</v>
      </c>
      <c r="G19" s="101"/>
      <c r="H19" s="102">
        <f t="shared" si="1"/>
        <v>0</v>
      </c>
      <c r="I19" s="102"/>
      <c r="J19" s="102"/>
      <c r="K19" s="29">
        <v>49.9</v>
      </c>
      <c r="L19" s="29"/>
      <c r="M19" s="30"/>
      <c r="N19" s="31">
        <f t="shared" si="5"/>
        <v>49.9</v>
      </c>
      <c r="O19" s="35">
        <v>49.9</v>
      </c>
      <c r="P19" s="48">
        <v>36.869999999999997</v>
      </c>
      <c r="R19" s="2"/>
    </row>
    <row r="20" spans="1:18" ht="30" customHeight="1">
      <c r="A20" s="34">
        <v>10</v>
      </c>
      <c r="B20" s="36">
        <v>41716</v>
      </c>
      <c r="C20" s="22" t="s">
        <v>81</v>
      </c>
      <c r="D20" s="22" t="s">
        <v>83</v>
      </c>
      <c r="E20" s="93"/>
      <c r="F20" s="93" t="s">
        <v>77</v>
      </c>
      <c r="G20" s="101"/>
      <c r="H20" s="102">
        <f t="shared" si="1"/>
        <v>0</v>
      </c>
      <c r="I20" s="102"/>
      <c r="J20" s="102"/>
      <c r="K20" s="29">
        <v>400</v>
      </c>
      <c r="L20" s="29"/>
      <c r="M20" s="30"/>
      <c r="N20" s="31">
        <f t="shared" ref="N20" si="6">SUM(H20:M20)</f>
        <v>400</v>
      </c>
      <c r="O20" s="35">
        <v>400</v>
      </c>
      <c r="P20" s="48">
        <v>296.68</v>
      </c>
      <c r="R20" s="2"/>
    </row>
    <row r="21" spans="1:18" ht="30" customHeight="1">
      <c r="A21" s="34">
        <v>11</v>
      </c>
      <c r="B21" s="36">
        <v>41712</v>
      </c>
      <c r="C21" s="22" t="s">
        <v>81</v>
      </c>
      <c r="D21" s="98" t="s">
        <v>88</v>
      </c>
      <c r="E21" s="99"/>
      <c r="F21" s="100" t="s">
        <v>77</v>
      </c>
      <c r="G21" s="101"/>
      <c r="H21" s="102">
        <f t="shared" si="1"/>
        <v>0</v>
      </c>
      <c r="I21" s="102"/>
      <c r="J21" s="102"/>
      <c r="K21" s="29">
        <v>120</v>
      </c>
      <c r="L21" s="29"/>
      <c r="M21" s="30"/>
      <c r="N21" s="31">
        <f t="shared" ref="N21:N22" si="7">SUM(H21:M21)</f>
        <v>120</v>
      </c>
      <c r="O21" s="35">
        <v>120</v>
      </c>
      <c r="P21" s="48">
        <v>91.34</v>
      </c>
      <c r="R21" s="2"/>
    </row>
    <row r="22" spans="1:18" ht="30" customHeight="1">
      <c r="A22" s="34">
        <v>12</v>
      </c>
      <c r="B22" s="36"/>
      <c r="C22" s="22"/>
      <c r="D22" s="22"/>
      <c r="E22" s="99"/>
      <c r="F22" s="100"/>
      <c r="G22" s="101"/>
      <c r="H22" s="102"/>
      <c r="I22" s="102"/>
      <c r="J22" s="102"/>
      <c r="K22" s="29"/>
      <c r="L22" s="29"/>
      <c r="M22" s="30"/>
      <c r="N22" s="31">
        <f t="shared" si="7"/>
        <v>0</v>
      </c>
      <c r="O22" s="35"/>
      <c r="P22" s="49"/>
      <c r="R22" s="2"/>
    </row>
    <row r="23" spans="1:18" ht="30" customHeight="1">
      <c r="A23" s="34">
        <v>13</v>
      </c>
      <c r="B23" s="36"/>
      <c r="C23" s="96"/>
      <c r="D23" s="98"/>
      <c r="E23" s="99"/>
      <c r="F23" s="100"/>
      <c r="G23" s="101"/>
      <c r="H23" s="102"/>
      <c r="I23" s="102"/>
      <c r="J23" s="102"/>
      <c r="K23" s="29"/>
      <c r="L23" s="29"/>
      <c r="M23" s="30"/>
      <c r="N23" s="31">
        <f t="shared" ref="N23" si="8">SUM(H23:M23)</f>
        <v>0</v>
      </c>
      <c r="O23" s="35"/>
      <c r="P23" s="49"/>
      <c r="R23" s="2"/>
    </row>
    <row r="24" spans="1:18" ht="30" customHeight="1">
      <c r="A24" s="34">
        <v>14</v>
      </c>
      <c r="B24" s="36"/>
      <c r="C24" s="96"/>
      <c r="D24" s="98"/>
      <c r="E24" s="99"/>
      <c r="F24" s="100"/>
      <c r="G24" s="101"/>
      <c r="H24" s="102"/>
      <c r="I24" s="102"/>
      <c r="J24" s="102"/>
      <c r="K24" s="29"/>
      <c r="L24" s="29"/>
      <c r="M24" s="30"/>
      <c r="N24" s="31">
        <f t="shared" ref="N24" si="9">SUM(H24:M24)</f>
        <v>0</v>
      </c>
      <c r="O24" s="35"/>
      <c r="P24" s="49"/>
      <c r="R24" s="2"/>
    </row>
    <row r="25" spans="1:18" ht="30" customHeight="1">
      <c r="A25" s="34">
        <v>15</v>
      </c>
      <c r="B25" s="36"/>
      <c r="C25" s="96"/>
      <c r="D25" s="98"/>
      <c r="E25" s="99"/>
      <c r="F25" s="100"/>
      <c r="G25" s="101"/>
      <c r="H25" s="102"/>
      <c r="I25" s="102"/>
      <c r="J25" s="102"/>
      <c r="K25" s="29"/>
      <c r="L25" s="29"/>
      <c r="M25" s="30"/>
      <c r="N25" s="31">
        <f t="shared" ref="N25:N27" si="10">SUM(H25:M25)</f>
        <v>0</v>
      </c>
      <c r="O25" s="35"/>
      <c r="P25" s="49"/>
      <c r="R25" s="2"/>
    </row>
    <row r="26" spans="1:18" ht="30" customHeight="1">
      <c r="A26" s="34">
        <v>16</v>
      </c>
      <c r="B26" s="36"/>
      <c r="C26" s="96"/>
      <c r="D26" s="98"/>
      <c r="E26" s="99"/>
      <c r="F26" s="100"/>
      <c r="G26" s="101"/>
      <c r="H26" s="102"/>
      <c r="I26" s="102"/>
      <c r="J26" s="102"/>
      <c r="K26" s="29"/>
      <c r="L26" s="29"/>
      <c r="M26" s="30"/>
      <c r="N26" s="31">
        <f t="shared" si="10"/>
        <v>0</v>
      </c>
      <c r="O26" s="35"/>
      <c r="P26" s="49"/>
      <c r="R26" s="2"/>
    </row>
    <row r="27" spans="1:18" ht="30" customHeight="1">
      <c r="A27" s="34">
        <v>17</v>
      </c>
      <c r="B27" s="36"/>
      <c r="C27" s="96"/>
      <c r="D27" s="98"/>
      <c r="E27" s="99"/>
      <c r="F27" s="100"/>
      <c r="G27" s="101"/>
      <c r="H27" s="102">
        <f t="shared" ref="H27" si="11">IF($E$3="si",($H$5/$H$6*G27),IF($E$3="no",G27*$H$4,0))</f>
        <v>0</v>
      </c>
      <c r="I27" s="102"/>
      <c r="J27" s="102"/>
      <c r="K27" s="29"/>
      <c r="L27" s="29"/>
      <c r="M27" s="30"/>
      <c r="N27" s="31">
        <f t="shared" si="10"/>
        <v>0</v>
      </c>
      <c r="O27" s="35"/>
      <c r="P27" s="49"/>
      <c r="R27" s="2"/>
    </row>
    <row r="28" spans="1:18">
      <c r="P28" s="103"/>
    </row>
    <row r="29" spans="1:18">
      <c r="A29" s="43"/>
      <c r="B29" s="44"/>
      <c r="C29" s="44"/>
      <c r="D29" s="44"/>
      <c r="E29" s="44"/>
      <c r="F29" s="44"/>
      <c r="G29" s="44"/>
      <c r="H29" s="44"/>
      <c r="I29" s="44"/>
      <c r="J29" s="104"/>
      <c r="K29" s="104"/>
      <c r="L29" s="44"/>
      <c r="M29" s="44"/>
      <c r="N29" s="44"/>
      <c r="O29" s="44"/>
      <c r="P29" s="105"/>
      <c r="Q29" s="3"/>
    </row>
    <row r="30" spans="1:18">
      <c r="A30" s="56"/>
      <c r="B30" s="57"/>
      <c r="C30" s="58"/>
      <c r="D30" s="59"/>
      <c r="E30" s="59"/>
      <c r="F30" s="60"/>
      <c r="G30" s="61"/>
      <c r="H30" s="62"/>
      <c r="I30" s="63"/>
      <c r="J30" s="104"/>
      <c r="K30" s="104"/>
      <c r="L30" s="63"/>
      <c r="M30" s="63"/>
      <c r="N30" s="64"/>
      <c r="O30" s="65"/>
      <c r="P30" s="104"/>
      <c r="Q30" s="3"/>
    </row>
    <row r="31" spans="1:18">
      <c r="A31" s="43"/>
      <c r="B31" s="50" t="s">
        <v>74</v>
      </c>
      <c r="C31" s="50"/>
      <c r="D31" s="50"/>
      <c r="E31" s="44"/>
      <c r="F31" s="44"/>
      <c r="G31" s="50" t="s">
        <v>75</v>
      </c>
      <c r="H31" s="50"/>
      <c r="I31" s="50"/>
      <c r="J31" s="104"/>
      <c r="K31" s="104"/>
      <c r="L31" s="50" t="s">
        <v>76</v>
      </c>
      <c r="M31" s="50"/>
      <c r="N31" s="50"/>
      <c r="O31" s="44"/>
      <c r="P31" s="104"/>
      <c r="Q31" s="3"/>
    </row>
    <row r="32" spans="1:18">
      <c r="A32" s="43"/>
      <c r="B32" s="44"/>
      <c r="C32" s="44"/>
      <c r="D32" s="44"/>
      <c r="E32" s="44"/>
      <c r="F32" s="44"/>
      <c r="G32" s="44"/>
      <c r="H32" s="44"/>
      <c r="I32" s="44"/>
      <c r="J32" s="104"/>
      <c r="K32" s="104"/>
      <c r="L32" s="44"/>
      <c r="M32" s="44"/>
      <c r="N32" s="44"/>
      <c r="O32" s="44"/>
      <c r="P32" s="104"/>
      <c r="Q32" s="3"/>
    </row>
    <row r="33" spans="1:17">
      <c r="A33" s="43"/>
      <c r="B33" s="44"/>
      <c r="C33" s="44"/>
      <c r="D33" s="44"/>
      <c r="E33" s="44"/>
      <c r="F33" s="44"/>
      <c r="G33" s="44"/>
      <c r="H33" s="44"/>
      <c r="I33" s="44"/>
      <c r="J33" s="104"/>
      <c r="K33" s="104"/>
      <c r="L33" s="44"/>
      <c r="M33" s="44"/>
      <c r="N33" s="44"/>
      <c r="O33" s="44"/>
      <c r="P33" s="104"/>
      <c r="Q33" s="3"/>
    </row>
  </sheetData>
  <mergeCells count="24">
    <mergeCell ref="O8:O10"/>
    <mergeCell ref="L9:L10"/>
    <mergeCell ref="B1:D1"/>
    <mergeCell ref="E1:F1"/>
    <mergeCell ref="B2:D2"/>
    <mergeCell ref="E2:F2"/>
    <mergeCell ref="B3:D3"/>
    <mergeCell ref="E3:F3"/>
    <mergeCell ref="M9:M10"/>
    <mergeCell ref="P8:P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</mergeCells>
  <conditionalFormatting sqref="M1">
    <cfRule type="cellIs" dxfId="1" priority="1" operator="notEqual">
      <formula>0</formula>
    </cfRule>
  </conditionalFormatting>
  <dataValidations count="13"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textLength" operator="greaterThan" allowBlank="1" sqref="C30 C23:C27">
      <formula1>1</formula1>
      <formula2>0</formula2>
    </dataValidation>
    <dataValidation type="date" operator="greaterThanOrEqual" showErrorMessage="1" errorTitle="Data" error="Inserire una data superiore al 1/11/2000" sqref="B30 B11:B27">
      <formula1>36831</formula1>
      <formula2>0</formula2>
    </dataValidation>
    <dataValidation type="textLength" operator="greaterThan" sqref="F30 F21:F27 F13:F19">
      <formula1>1</formula1>
      <formula2>0</formula2>
    </dataValidation>
    <dataValidation type="textLength" operator="greaterThan" allowBlank="1" showErrorMessage="1" sqref="D30:E30 D23:D27 E21:E27 D13:D18 E13:E19 D21">
      <formula1>1</formula1>
      <formula2>0</formula2>
    </dataValidation>
    <dataValidation type="decimal" operator="greaterThanOrEqual" allowBlank="1" showErrorMessage="1" errorTitle="Valore" error="Inserire un numero maggiore o uguale a 0 (zero)!" sqref="H30:M30 H13:M27 L11:M12 H11:J12">
      <formula1>0</formula1>
      <formula2>0</formula2>
    </dataValidation>
    <dataValidation type="whole" operator="greaterThanOrEqual" allowBlank="1" showErrorMessage="1" errorTitle="Valore" error="Inserire un numero maggiore o uguale a 0 (zero)!" sqref="N30 N11:N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8"/>
  <sheetViews>
    <sheetView view="pageBreakPreview" zoomScale="50" zoomScaleSheetLayoutView="50" workbookViewId="0">
      <pane ySplit="5" topLeftCell="A6" activePane="bottomLeft" state="frozen"/>
      <selection pane="bottomLeft" activeCell="R1" sqref="R1:R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112" t="s">
        <v>0</v>
      </c>
      <c r="C1" s="112"/>
      <c r="D1" s="113" t="s">
        <v>39</v>
      </c>
      <c r="E1" s="113"/>
      <c r="F1" s="38" t="s">
        <v>80</v>
      </c>
      <c r="G1" s="37" t="s">
        <v>93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2904</v>
      </c>
      <c r="Q1" s="3" t="s">
        <v>26</v>
      </c>
      <c r="R1" s="108">
        <f>R11</f>
        <v>113.6</v>
      </c>
    </row>
    <row r="2" spans="1:18" s="7" customFormat="1" ht="57.75" customHeight="1">
      <c r="A2" s="4"/>
      <c r="B2" s="114" t="s">
        <v>2</v>
      </c>
      <c r="C2" s="114"/>
      <c r="D2" s="113" t="s">
        <v>40</v>
      </c>
      <c r="E2" s="113"/>
      <c r="F2" s="8"/>
      <c r="G2" s="8"/>
      <c r="N2" s="9" t="s">
        <v>3</v>
      </c>
      <c r="O2" s="10"/>
      <c r="P2" s="11"/>
      <c r="Q2" s="3" t="s">
        <v>25</v>
      </c>
      <c r="R2" s="108"/>
    </row>
    <row r="3" spans="1:18" s="7" customFormat="1" ht="35.25" customHeight="1">
      <c r="A3" s="4"/>
      <c r="B3" s="114" t="s">
        <v>24</v>
      </c>
      <c r="C3" s="114"/>
      <c r="D3" s="113" t="s">
        <v>26</v>
      </c>
      <c r="E3" s="113"/>
      <c r="N3" s="9" t="s">
        <v>4</v>
      </c>
      <c r="O3" s="10"/>
      <c r="P3" s="45">
        <f>+O7</f>
        <v>2904</v>
      </c>
      <c r="Q3" s="12"/>
      <c r="R3" s="108">
        <f>R11</f>
        <v>113.6</v>
      </c>
    </row>
    <row r="4" spans="1:18" s="7" customFormat="1" ht="35.25" customHeight="1" thickBot="1">
      <c r="A4" s="4"/>
      <c r="D4" s="13"/>
      <c r="E4" s="13"/>
      <c r="F4" s="9" t="s">
        <v>19</v>
      </c>
      <c r="G4" s="51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8"/>
    </row>
    <row r="5" spans="1:18" s="7" customFormat="1" ht="43.5" customHeight="1" thickTop="1" thickBot="1">
      <c r="A5" s="4"/>
      <c r="B5" s="18" t="s">
        <v>6</v>
      </c>
      <c r="C5" s="19"/>
      <c r="D5" s="42">
        <v>1</v>
      </c>
      <c r="E5" s="13"/>
      <c r="F5" s="9" t="s">
        <v>7</v>
      </c>
      <c r="G5" s="51">
        <v>1.726</v>
      </c>
      <c r="N5" s="121" t="s">
        <v>8</v>
      </c>
      <c r="O5" s="121"/>
      <c r="P5" s="41">
        <f>P1-P2-P3-P4</f>
        <v>0</v>
      </c>
      <c r="Q5" s="12"/>
      <c r="R5" s="108">
        <f>R1-R3</f>
        <v>0</v>
      </c>
    </row>
    <row r="6" spans="1:18" s="7" customFormat="1" ht="43.5" customHeight="1" thickTop="1" thickBot="1">
      <c r="A6" s="4"/>
      <c r="B6" s="39" t="s">
        <v>89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22" t="s">
        <v>27</v>
      </c>
      <c r="B7" s="123"/>
      <c r="C7" s="124"/>
      <c r="D7" s="130" t="s">
        <v>10</v>
      </c>
      <c r="E7" s="131"/>
      <c r="F7" s="131"/>
      <c r="G7" s="71">
        <f>SUM(G12:G18)</f>
        <v>0</v>
      </c>
      <c r="H7" s="69">
        <f>SUM(H12:H18)</f>
        <v>0</v>
      </c>
      <c r="I7" s="53">
        <f>SUM(I12:I18)</f>
        <v>0</v>
      </c>
      <c r="J7" s="53">
        <f>SUM(J12:J18)</f>
        <v>0</v>
      </c>
      <c r="K7" s="53">
        <f>SUM(K11:K18)</f>
        <v>2904</v>
      </c>
      <c r="L7" s="53">
        <f>SUM(L12:L18)</f>
        <v>0</v>
      </c>
      <c r="M7" s="54">
        <f>SUM(M12:M18)</f>
        <v>0</v>
      </c>
      <c r="N7" s="52">
        <f>SUM(N11:N18)</f>
        <v>2904</v>
      </c>
      <c r="O7" s="55">
        <f>SUM(O11:O18)</f>
        <v>2904</v>
      </c>
      <c r="P7" s="12">
        <f>+N7-SUM(H7:M7)</f>
        <v>0</v>
      </c>
    </row>
    <row r="8" spans="1:18" ht="36" customHeight="1" thickTop="1" thickBot="1">
      <c r="A8" s="132"/>
      <c r="B8" s="133" t="s">
        <v>11</v>
      </c>
      <c r="C8" s="133" t="s">
        <v>12</v>
      </c>
      <c r="D8" s="134" t="s">
        <v>23</v>
      </c>
      <c r="E8" s="133" t="s">
        <v>30</v>
      </c>
      <c r="F8" s="136" t="s">
        <v>29</v>
      </c>
      <c r="G8" s="137" t="s">
        <v>13</v>
      </c>
      <c r="H8" s="139" t="s">
        <v>14</v>
      </c>
      <c r="I8" s="125" t="s">
        <v>32</v>
      </c>
      <c r="J8" s="126" t="s">
        <v>34</v>
      </c>
      <c r="K8" s="126" t="s">
        <v>33</v>
      </c>
      <c r="L8" s="127" t="s">
        <v>20</v>
      </c>
      <c r="M8" s="128"/>
      <c r="N8" s="129" t="s">
        <v>15</v>
      </c>
      <c r="O8" s="115" t="s">
        <v>16</v>
      </c>
      <c r="P8" s="116" t="s">
        <v>17</v>
      </c>
      <c r="Q8" s="2"/>
      <c r="R8" s="109" t="s">
        <v>35</v>
      </c>
    </row>
    <row r="9" spans="1:18" ht="36" customHeight="1" thickTop="1" thickBot="1">
      <c r="A9" s="132"/>
      <c r="B9" s="133" t="s">
        <v>11</v>
      </c>
      <c r="C9" s="133"/>
      <c r="D9" s="135"/>
      <c r="E9" s="133"/>
      <c r="F9" s="136"/>
      <c r="G9" s="138"/>
      <c r="H9" s="139" t="s">
        <v>32</v>
      </c>
      <c r="I9" s="125" t="s">
        <v>32</v>
      </c>
      <c r="J9" s="125"/>
      <c r="K9" s="125" t="s">
        <v>31</v>
      </c>
      <c r="L9" s="117" t="s">
        <v>21</v>
      </c>
      <c r="M9" s="119" t="s">
        <v>22</v>
      </c>
      <c r="N9" s="129"/>
      <c r="O9" s="115"/>
      <c r="P9" s="116"/>
      <c r="Q9" s="2"/>
      <c r="R9" s="110"/>
    </row>
    <row r="10" spans="1:18" ht="37.5" customHeight="1" thickTop="1" thickBot="1">
      <c r="A10" s="132"/>
      <c r="B10" s="133"/>
      <c r="C10" s="133"/>
      <c r="D10" s="135"/>
      <c r="E10" s="133"/>
      <c r="F10" s="136"/>
      <c r="G10" s="68" t="s">
        <v>18</v>
      </c>
      <c r="H10" s="139"/>
      <c r="I10" s="125"/>
      <c r="J10" s="125"/>
      <c r="K10" s="125"/>
      <c r="L10" s="118"/>
      <c r="M10" s="120"/>
      <c r="N10" s="129"/>
      <c r="O10" s="115"/>
      <c r="P10" s="116"/>
      <c r="Q10" s="2"/>
      <c r="R10" s="111"/>
    </row>
    <row r="11" spans="1:18" ht="30" customHeight="1" thickTop="1">
      <c r="A11" s="20">
        <v>1</v>
      </c>
      <c r="B11" s="36">
        <v>41726</v>
      </c>
      <c r="C11" s="22" t="s">
        <v>44</v>
      </c>
      <c r="D11" s="23" t="s">
        <v>90</v>
      </c>
      <c r="E11" s="23" t="s">
        <v>42</v>
      </c>
      <c r="F11" s="23" t="s">
        <v>91</v>
      </c>
      <c r="G11" s="67"/>
      <c r="H11" s="26">
        <f t="shared" ref="H11:H23" si="0">IF($D$3="si",($G$5/$G$6*G11),IF($D$3="no",G11*$G$4,0))</f>
        <v>0</v>
      </c>
      <c r="I11" s="27"/>
      <c r="J11" s="28"/>
      <c r="K11" s="72">
        <v>2904</v>
      </c>
      <c r="L11" s="29"/>
      <c r="M11" s="30"/>
      <c r="N11" s="31">
        <f t="shared" ref="N11" si="1">SUM(H11:M11)</f>
        <v>2904</v>
      </c>
      <c r="O11" s="35">
        <v>2904</v>
      </c>
      <c r="P11" s="33" t="str">
        <f t="shared" ref="P11:P23" si="2">IF(F11="Milano","X","")</f>
        <v/>
      </c>
      <c r="Q11" s="2"/>
      <c r="R11" s="46">
        <v>113.6</v>
      </c>
    </row>
    <row r="12" spans="1:18" ht="30" customHeight="1">
      <c r="A12" s="34">
        <v>2</v>
      </c>
      <c r="B12" s="36"/>
      <c r="C12" s="22"/>
      <c r="D12" s="23"/>
      <c r="E12" s="23"/>
      <c r="F12" s="23"/>
      <c r="G12" s="67"/>
      <c r="H12" s="26">
        <f t="shared" si="0"/>
        <v>0</v>
      </c>
      <c r="I12" s="27"/>
      <c r="J12" s="28"/>
      <c r="K12" s="73"/>
      <c r="L12" s="29"/>
      <c r="M12" s="30"/>
      <c r="N12" s="31">
        <f>SUM(H12:M12)</f>
        <v>0</v>
      </c>
      <c r="O12" s="32"/>
      <c r="P12" s="33" t="str">
        <f t="shared" si="2"/>
        <v/>
      </c>
      <c r="Q12" s="2"/>
      <c r="R12" s="46"/>
    </row>
    <row r="13" spans="1:18" ht="30" customHeight="1">
      <c r="A13" s="34">
        <v>3</v>
      </c>
      <c r="B13" s="36"/>
      <c r="C13" s="22"/>
      <c r="D13" s="23"/>
      <c r="E13" s="23"/>
      <c r="F13" s="23"/>
      <c r="G13" s="25"/>
      <c r="H13" s="26">
        <f t="shared" si="0"/>
        <v>0</v>
      </c>
      <c r="I13" s="27"/>
      <c r="J13" s="28"/>
      <c r="K13" s="73"/>
      <c r="L13" s="29"/>
      <c r="M13" s="30"/>
      <c r="N13" s="31">
        <f>SUM(H13:L13)</f>
        <v>0</v>
      </c>
      <c r="O13" s="35"/>
      <c r="P13" s="33" t="str">
        <f t="shared" si="2"/>
        <v/>
      </c>
      <c r="Q13" s="2"/>
      <c r="R13" s="47"/>
    </row>
    <row r="14" spans="1:18" ht="30" customHeight="1">
      <c r="A14" s="34">
        <v>4</v>
      </c>
      <c r="B14" s="36"/>
      <c r="C14" s="22"/>
      <c r="D14" s="23"/>
      <c r="E14" s="23"/>
      <c r="F14" s="23"/>
      <c r="G14" s="25"/>
      <c r="H14" s="26">
        <f t="shared" si="0"/>
        <v>0</v>
      </c>
      <c r="I14" s="27"/>
      <c r="J14" s="28"/>
      <c r="K14" s="73"/>
      <c r="L14" s="29"/>
      <c r="M14" s="30"/>
      <c r="N14" s="31">
        <f t="shared" ref="N14:N23" si="3">SUM(H14:M14)</f>
        <v>0</v>
      </c>
      <c r="O14" s="35"/>
      <c r="P14" s="33" t="str">
        <f t="shared" si="2"/>
        <v/>
      </c>
      <c r="Q14" s="2"/>
      <c r="R14" s="47"/>
    </row>
    <row r="15" spans="1:18" ht="30" customHeight="1">
      <c r="A15" s="34">
        <v>5</v>
      </c>
      <c r="B15" s="36"/>
      <c r="C15" s="22"/>
      <c r="D15" s="23"/>
      <c r="E15" s="23"/>
      <c r="F15" s="24"/>
      <c r="G15" s="25"/>
      <c r="H15" s="26">
        <f t="shared" si="0"/>
        <v>0</v>
      </c>
      <c r="I15" s="27"/>
      <c r="J15" s="28"/>
      <c r="K15" s="73"/>
      <c r="L15" s="29"/>
      <c r="M15" s="30"/>
      <c r="N15" s="31">
        <f t="shared" si="3"/>
        <v>0</v>
      </c>
      <c r="O15" s="35"/>
      <c r="P15" s="33" t="str">
        <f t="shared" si="2"/>
        <v/>
      </c>
      <c r="Q15" s="2"/>
      <c r="R15" s="48"/>
    </row>
    <row r="16" spans="1:18" ht="30" customHeight="1">
      <c r="A16" s="34">
        <v>6</v>
      </c>
      <c r="B16" s="36"/>
      <c r="C16" s="22"/>
      <c r="D16" s="23"/>
      <c r="E16" s="23"/>
      <c r="F16" s="24"/>
      <c r="G16" s="25"/>
      <c r="H16" s="26">
        <f t="shared" si="0"/>
        <v>0</v>
      </c>
      <c r="I16" s="27"/>
      <c r="J16" s="28"/>
      <c r="K16" s="73"/>
      <c r="L16" s="29"/>
      <c r="M16" s="30"/>
      <c r="N16" s="31">
        <f t="shared" si="3"/>
        <v>0</v>
      </c>
      <c r="O16" s="35"/>
      <c r="P16" s="33" t="str">
        <f t="shared" si="2"/>
        <v/>
      </c>
      <c r="Q16" s="2"/>
      <c r="R16" s="48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>
        <f t="shared" si="0"/>
        <v>0</v>
      </c>
      <c r="I17" s="27"/>
      <c r="J17" s="28"/>
      <c r="K17" s="74"/>
      <c r="L17" s="29"/>
      <c r="M17" s="30"/>
      <c r="N17" s="31">
        <f t="shared" si="3"/>
        <v>0</v>
      </c>
      <c r="O17" s="35"/>
      <c r="P17" s="33" t="str">
        <f t="shared" si="2"/>
        <v/>
      </c>
      <c r="Q17" s="2"/>
      <c r="R17" s="48"/>
    </row>
    <row r="18" spans="1:18" ht="30" customHeight="1">
      <c r="A18" s="34">
        <v>8</v>
      </c>
      <c r="B18" s="21"/>
      <c r="C18" s="22"/>
      <c r="D18" s="23"/>
      <c r="E18" s="23"/>
      <c r="F18" s="23"/>
      <c r="G18" s="25"/>
      <c r="H18" s="26">
        <f t="shared" si="0"/>
        <v>0</v>
      </c>
      <c r="I18" s="27"/>
      <c r="J18" s="28"/>
      <c r="K18" s="74"/>
      <c r="L18" s="29"/>
      <c r="M18" s="30"/>
      <c r="N18" s="31">
        <f t="shared" si="3"/>
        <v>0</v>
      </c>
      <c r="O18" s="35"/>
      <c r="P18" s="33" t="str">
        <f t="shared" si="2"/>
        <v/>
      </c>
      <c r="Q18" s="2"/>
      <c r="R18" s="49"/>
    </row>
    <row r="19" spans="1:18" ht="30" customHeight="1">
      <c r="A19" s="34">
        <v>9</v>
      </c>
      <c r="B19" s="36"/>
      <c r="C19" s="22"/>
      <c r="D19" s="23"/>
      <c r="E19" s="23"/>
      <c r="F19" s="24"/>
      <c r="G19" s="25"/>
      <c r="H19" s="26">
        <f t="shared" si="0"/>
        <v>0</v>
      </c>
      <c r="I19" s="27"/>
      <c r="J19" s="28"/>
      <c r="K19" s="73"/>
      <c r="L19" s="29"/>
      <c r="M19" s="30"/>
      <c r="N19" s="31">
        <f t="shared" si="3"/>
        <v>0</v>
      </c>
      <c r="O19" s="35"/>
      <c r="P19" s="33" t="str">
        <f t="shared" si="2"/>
        <v/>
      </c>
      <c r="Q19" s="2"/>
      <c r="R19" s="48"/>
    </row>
    <row r="20" spans="1:18" ht="30" customHeight="1">
      <c r="A20" s="34">
        <v>10</v>
      </c>
      <c r="B20" s="21"/>
      <c r="C20" s="22"/>
      <c r="D20" s="23"/>
      <c r="E20" s="23"/>
      <c r="F20" s="24"/>
      <c r="G20" s="25"/>
      <c r="H20" s="26">
        <f t="shared" si="0"/>
        <v>0</v>
      </c>
      <c r="I20" s="27"/>
      <c r="J20" s="28"/>
      <c r="K20" s="73"/>
      <c r="L20" s="29"/>
      <c r="M20" s="30"/>
      <c r="N20" s="31">
        <f t="shared" si="3"/>
        <v>0</v>
      </c>
      <c r="O20" s="35"/>
      <c r="P20" s="33" t="str">
        <f t="shared" si="2"/>
        <v/>
      </c>
      <c r="Q20" s="2"/>
      <c r="R20" s="48"/>
    </row>
    <row r="21" spans="1:18" ht="30" customHeight="1">
      <c r="A21" s="34">
        <v>11</v>
      </c>
      <c r="B21" s="21"/>
      <c r="C21" s="22"/>
      <c r="D21" s="23"/>
      <c r="E21" s="23"/>
      <c r="F21" s="24"/>
      <c r="G21" s="25"/>
      <c r="H21" s="26">
        <f t="shared" si="0"/>
        <v>0</v>
      </c>
      <c r="I21" s="27"/>
      <c r="J21" s="28"/>
      <c r="K21" s="74"/>
      <c r="L21" s="29"/>
      <c r="M21" s="30"/>
      <c r="N21" s="31">
        <f t="shared" si="3"/>
        <v>0</v>
      </c>
      <c r="O21" s="35"/>
      <c r="P21" s="33" t="str">
        <f t="shared" si="2"/>
        <v/>
      </c>
      <c r="Q21" s="2"/>
      <c r="R21" s="48"/>
    </row>
    <row r="22" spans="1:18" ht="30" customHeight="1">
      <c r="A22" s="34">
        <v>12</v>
      </c>
      <c r="B22" s="21"/>
      <c r="C22" s="22"/>
      <c r="D22" s="23"/>
      <c r="E22" s="23"/>
      <c r="F22" s="24"/>
      <c r="G22" s="25"/>
      <c r="H22" s="26">
        <f t="shared" si="0"/>
        <v>0</v>
      </c>
      <c r="I22" s="27"/>
      <c r="J22" s="28"/>
      <c r="K22" s="74"/>
      <c r="L22" s="29"/>
      <c r="M22" s="30"/>
      <c r="N22" s="31">
        <f t="shared" si="3"/>
        <v>0</v>
      </c>
      <c r="O22" s="35"/>
      <c r="P22" s="33" t="str">
        <f t="shared" si="2"/>
        <v/>
      </c>
      <c r="Q22" s="2"/>
      <c r="R22" s="49"/>
    </row>
    <row r="23" spans="1:18" ht="30" customHeight="1">
      <c r="A23" s="34">
        <v>20</v>
      </c>
      <c r="B23" s="21"/>
      <c r="C23" s="22"/>
      <c r="D23" s="23"/>
      <c r="E23" s="23"/>
      <c r="F23" s="23"/>
      <c r="G23" s="25"/>
      <c r="H23" s="26">
        <f t="shared" si="0"/>
        <v>0</v>
      </c>
      <c r="I23" s="27"/>
      <c r="J23" s="28"/>
      <c r="K23" s="74"/>
      <c r="L23" s="29"/>
      <c r="M23" s="30"/>
      <c r="N23" s="31">
        <f t="shared" si="3"/>
        <v>0</v>
      </c>
      <c r="O23" s="35"/>
      <c r="P23" s="33" t="str">
        <f t="shared" si="2"/>
        <v/>
      </c>
      <c r="Q23" s="2"/>
      <c r="R23" s="49"/>
    </row>
    <row r="24" spans="1:18" ht="54.7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8">
      <c r="A25" s="56"/>
      <c r="B25" s="57"/>
      <c r="C25" s="58"/>
      <c r="D25" s="59"/>
      <c r="E25" s="59"/>
      <c r="F25" s="60"/>
      <c r="G25" s="61"/>
      <c r="H25" s="62"/>
      <c r="I25" s="63"/>
      <c r="J25" s="63"/>
      <c r="K25" s="63"/>
      <c r="L25" s="63"/>
      <c r="M25" s="63"/>
      <c r="N25" s="64"/>
      <c r="O25" s="65"/>
      <c r="P25" s="66"/>
    </row>
    <row r="26" spans="1:18">
      <c r="A26" s="43"/>
      <c r="B26" s="50" t="s">
        <v>36</v>
      </c>
      <c r="C26" s="50"/>
      <c r="D26" s="50"/>
      <c r="E26" s="44"/>
      <c r="F26" s="44"/>
      <c r="G26" s="50" t="s">
        <v>38</v>
      </c>
      <c r="H26" s="50"/>
      <c r="I26" s="50"/>
      <c r="J26" s="44"/>
      <c r="K26" s="44"/>
      <c r="L26" s="50" t="s">
        <v>37</v>
      </c>
      <c r="M26" s="50"/>
      <c r="N26" s="50"/>
      <c r="O26" s="44"/>
      <c r="P26" s="66"/>
    </row>
    <row r="27" spans="1:18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66"/>
    </row>
    <row r="28" spans="1:18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5:M25 K12:K14 K18:L18 L11:L17 J11:K11 K16 L19:L21 K20 K22:L23 H11:H23 J12:J23">
      <formula1>0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25:E25">
      <formula1>1</formula1>
      <formula2>0</formula2>
    </dataValidation>
    <dataValidation type="textLength" operator="greaterThan" sqref="F25">
      <formula1>1</formula1>
      <formula2>0</formula2>
    </dataValidation>
    <dataValidation type="date" operator="greaterThanOrEqual" showErrorMessage="1" errorTitle="Data" error="Inserire una data superiore al 1/11/2000" sqref="B25 B19:B21 B11:B17">
      <formula1>36831</formula1>
      <formula2>0</formula2>
    </dataValidation>
    <dataValidation type="textLength" operator="greaterThan" allowBlank="1" sqref="C2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Nota Spese EUR</vt:lpstr>
      <vt:lpstr>Expense USD</vt:lpstr>
      <vt:lpstr>Nota CZK</vt:lpstr>
      <vt:lpstr>'Expense USD'!Print_Area</vt:lpstr>
      <vt:lpstr>'Nota CZK'!Print_Area</vt:lpstr>
      <vt:lpstr>'Nota Spese EUR'!Print_Area</vt:lpstr>
      <vt:lpstr>'Expense USD'!Print_Titles</vt:lpstr>
      <vt:lpstr>'Nota CZK'!Print_Titles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2014-04-17T07:40:15Z</cp:lastPrinted>
  <dcterms:created xsi:type="dcterms:W3CDTF">2007-03-06T14:42:56Z</dcterms:created>
  <dcterms:modified xsi:type="dcterms:W3CDTF">2014-04-24T08:25:33Z</dcterms:modified>
</cp:coreProperties>
</file>