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 activeTab="2"/>
  </bookViews>
  <sheets>
    <sheet name="SGD" sheetId="1" r:id="rId1"/>
    <sheet name="Rupia India" sheetId="2" r:id="rId2"/>
    <sheet name="Taka Bangladesh" sheetId="3" r:id="rId3"/>
  </sheets>
  <calcPr calcId="125725"/>
</workbook>
</file>

<file path=xl/calcChain.xml><?xml version="1.0" encoding="utf-8"?>
<calcChain xmlns="http://schemas.openxmlformats.org/spreadsheetml/2006/main">
  <c r="Q1" i="2"/>
  <c r="S5" i="3" l="1"/>
  <c r="S3"/>
  <c r="S1"/>
  <c r="R5"/>
  <c r="R3"/>
  <c r="R1"/>
  <c r="R5" i="2"/>
  <c r="R3"/>
  <c r="R1"/>
  <c r="Q3"/>
  <c r="Q5" s="1"/>
  <c r="R5" i="1"/>
  <c r="R3"/>
  <c r="R1"/>
  <c r="H20" i="3" l="1"/>
  <c r="N20" s="1"/>
  <c r="H19"/>
  <c r="N19" s="1"/>
  <c r="H18"/>
  <c r="N18" s="1"/>
  <c r="H17"/>
  <c r="N17" s="1"/>
  <c r="H16"/>
  <c r="N16" s="1"/>
  <c r="H15"/>
  <c r="N15" s="1"/>
  <c r="H14"/>
  <c r="N14" s="1"/>
  <c r="H13"/>
  <c r="N13" s="1"/>
  <c r="H12"/>
  <c r="N12" s="1"/>
  <c r="H11"/>
  <c r="N11" s="1"/>
  <c r="O7"/>
  <c r="P3" s="1"/>
  <c r="M7"/>
  <c r="L7"/>
  <c r="K7"/>
  <c r="J7"/>
  <c r="I7"/>
  <c r="G7"/>
  <c r="N7" l="1"/>
  <c r="H7"/>
  <c r="P1" s="1"/>
  <c r="P5" s="1"/>
  <c r="H19" i="1"/>
  <c r="H18"/>
  <c r="H17"/>
  <c r="H24"/>
  <c r="N24" s="1"/>
  <c r="H23"/>
  <c r="N23" s="1"/>
  <c r="H22"/>
  <c r="N22" s="1"/>
  <c r="H21"/>
  <c r="N21" s="1"/>
  <c r="N20"/>
  <c r="N19"/>
  <c r="N18"/>
  <c r="N17"/>
  <c r="H16"/>
  <c r="N16" s="1"/>
  <c r="H15"/>
  <c r="N15" s="1"/>
  <c r="H14"/>
  <c r="N14" s="1"/>
  <c r="H13"/>
  <c r="N13" s="1"/>
  <c r="H12"/>
  <c r="N12" s="1"/>
  <c r="H11"/>
  <c r="N11" s="1"/>
  <c r="M1" i="3" l="1"/>
  <c r="H28" i="2"/>
  <c r="N28" s="1"/>
  <c r="H27"/>
  <c r="N27" s="1"/>
  <c r="H26"/>
  <c r="N26" s="1"/>
  <c r="H25"/>
  <c r="N25" s="1"/>
  <c r="H24"/>
  <c r="N24" s="1"/>
  <c r="H23"/>
  <c r="N23" s="1"/>
  <c r="H22"/>
  <c r="N22" s="1"/>
  <c r="H21"/>
  <c r="N21" s="1"/>
  <c r="H20"/>
  <c r="N20" s="1"/>
  <c r="H19"/>
  <c r="N19" s="1"/>
  <c r="H18"/>
  <c r="H17"/>
  <c r="N17" s="1"/>
  <c r="H16"/>
  <c r="N16" s="1"/>
  <c r="H15"/>
  <c r="N15" s="1"/>
  <c r="H14"/>
  <c r="N14" s="1"/>
  <c r="H13"/>
  <c r="N13" s="1"/>
  <c r="H12"/>
  <c r="N12" s="1"/>
  <c r="H11"/>
  <c r="N11" s="1"/>
  <c r="N7" s="1"/>
  <c r="O7"/>
  <c r="M7"/>
  <c r="L7"/>
  <c r="K7"/>
  <c r="J7"/>
  <c r="I7"/>
  <c r="G7"/>
  <c r="P3"/>
  <c r="H28" i="1"/>
  <c r="N28" s="1"/>
  <c r="H27"/>
  <c r="N27" s="1"/>
  <c r="H26"/>
  <c r="N26" s="1"/>
  <c r="H25"/>
  <c r="N25" s="1"/>
  <c r="N7"/>
  <c r="O7"/>
  <c r="P3" s="1"/>
  <c r="M7"/>
  <c r="L7"/>
  <c r="K7"/>
  <c r="J7"/>
  <c r="I7"/>
  <c r="H7"/>
  <c r="G7"/>
  <c r="P1" l="1"/>
  <c r="P5" s="1"/>
  <c r="H7" i="2"/>
  <c r="P1" s="1"/>
  <c r="M1" i="1" l="1"/>
  <c r="M1" i="2"/>
  <c r="P5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<sst xmlns="http://schemas.openxmlformats.org/spreadsheetml/2006/main" count="174" uniqueCount="75">
  <si>
    <t>Name&amp;Surname</t>
  </si>
  <si>
    <t>Daniel Maglietta</t>
  </si>
  <si>
    <t>Check</t>
  </si>
  <si>
    <t>Total AMOUNT</t>
  </si>
  <si>
    <t>si</t>
  </si>
  <si>
    <t>Sales Manager</t>
  </si>
  <si>
    <t>Cash advance</t>
  </si>
  <si>
    <t>no</t>
  </si>
  <si>
    <t>Company car</t>
  </si>
  <si>
    <t>Credit Card payments</t>
  </si>
  <si>
    <t>Cost per KM</t>
  </si>
  <si>
    <t>No. Attached documents:</t>
  </si>
  <si>
    <t>Fuel cost (for company card)</t>
  </si>
  <si>
    <t>TOTAL REFUND</t>
  </si>
  <si>
    <t>Singapore</t>
  </si>
  <si>
    <t>Car waste (for company card)</t>
  </si>
  <si>
    <t>EXPENSES</t>
  </si>
  <si>
    <t>MONTH TOTAL AMOUNT</t>
  </si>
  <si>
    <t>DATE</t>
  </si>
  <si>
    <t>PROJECT/EVENT</t>
  </si>
  <si>
    <t>DESCRIPTION
(specify kind of costs)</t>
  </si>
  <si>
    <t>Country</t>
  </si>
  <si>
    <t>Value</t>
  </si>
  <si>
    <t>CAR</t>
  </si>
  <si>
    <t>FUEL REFUND</t>
  </si>
  <si>
    <t>CAR COSTS (PARK / HIGHWAY / ETC)</t>
  </si>
  <si>
    <t>TRAVEL EXPENSE (Taxi, Bus etc)</t>
  </si>
  <si>
    <t>MISCELLANEOUS (On-line purchase, etc)</t>
  </si>
  <si>
    <t>ROOM / BOARD</t>
  </si>
  <si>
    <t>Credit Card paid amount</t>
  </si>
  <si>
    <t>GSD Value</t>
  </si>
  <si>
    <t>DATA</t>
  </si>
  <si>
    <t>SPESE AUTO (PARK / AUTOSTRADA / ECC)</t>
  </si>
  <si>
    <t>VARIE (Taxi / BUS / VARIE)</t>
  </si>
  <si>
    <t xml:space="preserve">Invoice </t>
  </si>
  <si>
    <t>Fiscal Receipt</t>
  </si>
  <si>
    <t>KM</t>
  </si>
  <si>
    <t>singapore</t>
  </si>
  <si>
    <t>india conference</t>
  </si>
  <si>
    <t xml:space="preserve">flight </t>
  </si>
  <si>
    <t>Bangladesh demo</t>
  </si>
  <si>
    <t>taxi</t>
  </si>
  <si>
    <t>singapore airshow</t>
  </si>
  <si>
    <t>13/02.14</t>
  </si>
  <si>
    <t>tickets</t>
  </si>
  <si>
    <t>Firma Dipendente</t>
  </si>
  <si>
    <t>Verifica Amministrativa</t>
  </si>
  <si>
    <t>Autorizzazione Responsabile Amministrativo</t>
  </si>
  <si>
    <t>Fuel cost (company car)</t>
  </si>
  <si>
    <t>Car waste (company car)</t>
  </si>
  <si>
    <t>Address</t>
  </si>
  <si>
    <t>City
(City where the expense has been done)</t>
  </si>
  <si>
    <t>INDIA Event</t>
  </si>
  <si>
    <t xml:space="preserve">Team Drink </t>
  </si>
  <si>
    <t>Delhi</t>
  </si>
  <si>
    <t>team dinner</t>
  </si>
  <si>
    <t>hotel extra</t>
  </si>
  <si>
    <t>Sign</t>
  </si>
  <si>
    <t xml:space="preserve">Administration </t>
  </si>
  <si>
    <t>CFO</t>
  </si>
  <si>
    <t>FEBBRAIO</t>
  </si>
  <si>
    <t>02_01</t>
  </si>
  <si>
    <t>EURO Value</t>
  </si>
  <si>
    <t>02_02</t>
  </si>
  <si>
    <t>Rupia Indiana</t>
  </si>
  <si>
    <t>Demo Bangladehs</t>
  </si>
  <si>
    <t>taxi  airport- home</t>
  </si>
  <si>
    <t>taxi home- airport</t>
  </si>
  <si>
    <t>Demo Bangladesh</t>
  </si>
  <si>
    <t>bangladesh</t>
  </si>
  <si>
    <r>
      <t>Visa</t>
    </r>
    <r>
      <rPr>
        <b/>
        <sz val="14"/>
        <color rgb="FFFF0000"/>
        <rFont val="Gulim"/>
        <family val="2"/>
      </rPr>
      <t xml:space="preserve"> (manca giustificativo)</t>
    </r>
  </si>
  <si>
    <t>02_03</t>
  </si>
  <si>
    <t>Taka</t>
  </si>
  <si>
    <t>Taka Bangladesh</t>
  </si>
  <si>
    <t>extra hotel</t>
  </si>
</sst>
</file>

<file path=xl/styles.xml><?xml version="1.0" encoding="utf-8"?>
<styleSheet xmlns="http://schemas.openxmlformats.org/spreadsheetml/2006/main">
  <numFmts count="11">
    <numFmt numFmtId="43" formatCode="_-* #,##0.00_-;\-* #,##0.00_-;_-* &quot;-&quot;??_-;_-@_-"/>
    <numFmt numFmtId="164" formatCode="mmmm\ yyyy"/>
    <numFmt numFmtId="165" formatCode="_-[$€-2]\ * #,##0.00_-;\-[$€-2]\ * #,##0.00_-;_-[$€-2]\ * \-??_-"/>
    <numFmt numFmtId="166" formatCode="_-[$€-2]\ * #,##0.00_-;\-[$€-2]\ * #,##0.00_-;_-[$€-2]\ * \-??_-;_-@_-"/>
    <numFmt numFmtId="167" formatCode="#.##&quot; km/l&quot;"/>
    <numFmt numFmtId="168" formatCode="&quot;€&quot;\ #,##0.00"/>
    <numFmt numFmtId="169" formatCode="00\ "/>
    <numFmt numFmtId="170" formatCode="dd/mm/yy;@"/>
    <numFmt numFmtId="171" formatCode="_-* #,##0.00_-;\-* #,##0.00_-;_-* \-??_-;_-@_-"/>
    <numFmt numFmtId="172" formatCode="&quot;€ &quot;#,##0.00"/>
    <numFmt numFmtId="173" formatCode="[$$-4809]#,##0.00"/>
  </numFmts>
  <fonts count="13">
    <font>
      <sz val="11"/>
      <color theme="1"/>
      <name val="Calibri"/>
      <family val="2"/>
      <scheme val="minor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sz val="10"/>
      <name val="Arial"/>
      <family val="2"/>
    </font>
    <font>
      <b/>
      <sz val="18"/>
      <name val="Gulim"/>
      <family val="2"/>
    </font>
    <font>
      <b/>
      <i/>
      <sz val="20"/>
      <color indexed="10"/>
      <name val="Gulim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4"/>
      <color indexed="10"/>
      <name val="Gulim"/>
      <family val="2"/>
    </font>
    <font>
      <b/>
      <sz val="14"/>
      <color rgb="FFFF000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7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n">
        <color indexed="64"/>
      </left>
      <right style="thick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</borders>
  <cellStyleXfs count="2">
    <xf numFmtId="0" fontId="0" fillId="0" borderId="0"/>
    <xf numFmtId="165" fontId="4" fillId="0" borderId="0" applyFill="0" applyBorder="0" applyAlignment="0" applyProtection="0"/>
  </cellStyleXfs>
  <cellXfs count="159">
    <xf numFmtId="0" fontId="0" fillId="0" borderId="0" xfId="0"/>
    <xf numFmtId="0" fontId="1" fillId="0" borderId="0" xfId="0" applyNumberFormat="1" applyFont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3" borderId="3" xfId="0" applyNumberFormat="1" applyFont="1" applyFill="1" applyBorder="1" applyAlignment="1" applyProtection="1">
      <alignment horizontal="left" vertical="center"/>
    </xf>
    <xf numFmtId="0" fontId="1" fillId="3" borderId="4" xfId="0" applyNumberFormat="1" applyFont="1" applyFill="1" applyBorder="1" applyAlignment="1" applyProtection="1">
      <alignment horizontal="left" vertical="center"/>
    </xf>
    <xf numFmtId="43" fontId="2" fillId="3" borderId="5" xfId="1" applyNumberFormat="1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horizontal="left" vertical="center"/>
    </xf>
    <xf numFmtId="166" fontId="2" fillId="2" borderId="5" xfId="1" applyNumberFormat="1" applyFont="1" applyFill="1" applyBorder="1" applyAlignment="1" applyProtection="1">
      <alignment horizontal="right" vertical="center"/>
      <protection locked="0"/>
    </xf>
    <xf numFmtId="43" fontId="2" fillId="2" borderId="5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39" fontId="1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2" borderId="6" xfId="0" applyNumberFormat="1" applyFont="1" applyFill="1" applyBorder="1" applyAlignment="1" applyProtection="1">
      <alignment horizontal="left" vertical="center"/>
    </xf>
    <xf numFmtId="0" fontId="1" fillId="2" borderId="7" xfId="0" applyNumberFormat="1" applyFont="1" applyFill="1" applyBorder="1" applyAlignment="1" applyProtection="1">
      <alignment horizontal="left" vertical="center"/>
    </xf>
    <xf numFmtId="166" fontId="2" fillId="2" borderId="8" xfId="1" applyNumberFormat="1" applyFont="1" applyFill="1" applyBorder="1" applyAlignment="1" applyProtection="1">
      <alignment horizontal="right" vertical="center"/>
      <protection locked="0"/>
    </xf>
    <xf numFmtId="0" fontId="1" fillId="2" borderId="3" xfId="0" applyNumberFormat="1" applyFont="1" applyFill="1" applyBorder="1" applyAlignment="1" applyProtection="1">
      <alignment vertical="center"/>
    </xf>
    <xf numFmtId="0" fontId="1" fillId="2" borderId="5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43" fontId="2" fillId="4" borderId="10" xfId="0" applyNumberFormat="1" applyFont="1" applyFill="1" applyBorder="1" applyAlignment="1" applyProtection="1">
      <alignment vertical="center"/>
    </xf>
    <xf numFmtId="0" fontId="6" fillId="5" borderId="0" xfId="0" applyNumberFormat="1" applyFont="1" applyFill="1" applyBorder="1" applyAlignment="1" applyProtection="1">
      <alignment vertical="center"/>
    </xf>
    <xf numFmtId="167" fontId="1" fillId="2" borderId="8" xfId="1" applyNumberFormat="1" applyFont="1" applyFill="1" applyBorder="1" applyAlignment="1" applyProtection="1">
      <alignment horizontal="right" vertical="center"/>
      <protection locked="0"/>
    </xf>
    <xf numFmtId="38" fontId="1" fillId="7" borderId="16" xfId="0" applyNumberFormat="1" applyFont="1" applyFill="1" applyBorder="1" applyAlignment="1" applyProtection="1">
      <alignment horizontal="center" vertical="center"/>
    </xf>
    <xf numFmtId="4" fontId="1" fillId="7" borderId="17" xfId="0" applyNumberFormat="1" applyFont="1" applyFill="1" applyBorder="1" applyAlignment="1" applyProtection="1">
      <alignment horizontal="right" vertical="center"/>
    </xf>
    <xf numFmtId="4" fontId="1" fillId="7" borderId="18" xfId="0" applyNumberFormat="1" applyFont="1" applyFill="1" applyBorder="1" applyAlignment="1" applyProtection="1">
      <alignment horizontal="right" vertical="center"/>
    </xf>
    <xf numFmtId="4" fontId="1" fillId="7" borderId="19" xfId="0" applyNumberFormat="1" applyFont="1" applyFill="1" applyBorder="1" applyAlignment="1" applyProtection="1">
      <alignment horizontal="right" vertical="center"/>
    </xf>
    <xf numFmtId="4" fontId="1" fillId="7" borderId="20" xfId="0" applyNumberFormat="1" applyFont="1" applyFill="1" applyBorder="1" applyAlignment="1" applyProtection="1">
      <alignment horizontal="right" vertical="center"/>
    </xf>
    <xf numFmtId="4" fontId="1" fillId="7" borderId="21" xfId="0" applyNumberFormat="1" applyFont="1" applyFill="1" applyBorder="1" applyAlignment="1" applyProtection="1">
      <alignment horizontal="right" vertical="center"/>
    </xf>
    <xf numFmtId="0" fontId="1" fillId="7" borderId="34" xfId="0" applyFont="1" applyFill="1" applyBorder="1" applyAlignment="1" applyProtection="1">
      <alignment horizontal="center" vertical="center" wrapText="1"/>
    </xf>
    <xf numFmtId="169" fontId="1" fillId="8" borderId="38" xfId="0" applyNumberFormat="1" applyFont="1" applyFill="1" applyBorder="1" applyAlignment="1" applyProtection="1">
      <alignment horizontal="center" vertical="center"/>
    </xf>
    <xf numFmtId="170" fontId="1" fillId="0" borderId="39" xfId="0" applyNumberFormat="1" applyFont="1" applyBorder="1" applyAlignment="1" applyProtection="1">
      <alignment horizontal="center" vertical="center"/>
      <protection locked="0"/>
    </xf>
    <xf numFmtId="49" fontId="1" fillId="0" borderId="40" xfId="0" applyNumberFormat="1" applyFont="1" applyBorder="1" applyAlignment="1" applyProtection="1">
      <alignment horizontal="left" vertical="center"/>
      <protection locked="0"/>
    </xf>
    <xf numFmtId="0" fontId="1" fillId="0" borderId="41" xfId="0" applyFont="1" applyBorder="1" applyAlignment="1" applyProtection="1">
      <alignment horizontal="left" vertical="center"/>
      <protection locked="0"/>
    </xf>
    <xf numFmtId="0" fontId="1" fillId="0" borderId="41" xfId="0" applyFont="1" applyBorder="1" applyAlignment="1" applyProtection="1">
      <alignment vertical="center"/>
      <protection locked="0"/>
    </xf>
    <xf numFmtId="171" fontId="1" fillId="0" borderId="42" xfId="0" applyNumberFormat="1" applyFont="1" applyBorder="1" applyAlignment="1" applyProtection="1">
      <alignment horizontal="right" vertical="center"/>
    </xf>
    <xf numFmtId="171" fontId="1" fillId="0" borderId="43" xfId="0" applyNumberFormat="1" applyFont="1" applyBorder="1" applyAlignment="1" applyProtection="1">
      <alignment horizontal="right" vertical="center"/>
      <protection locked="0"/>
    </xf>
    <xf numFmtId="171" fontId="1" fillId="0" borderId="40" xfId="0" applyNumberFormat="1" applyFont="1" applyBorder="1" applyAlignment="1" applyProtection="1">
      <alignment horizontal="right" vertical="center"/>
      <protection locked="0"/>
    </xf>
    <xf numFmtId="171" fontId="1" fillId="0" borderId="44" xfId="0" applyNumberFormat="1" applyFont="1" applyBorder="1" applyAlignment="1" applyProtection="1">
      <alignment horizontal="right" vertical="center"/>
      <protection locked="0"/>
    </xf>
    <xf numFmtId="171" fontId="1" fillId="0" borderId="45" xfId="0" applyNumberFormat="1" applyFont="1" applyBorder="1" applyAlignment="1" applyProtection="1">
      <alignment horizontal="right" vertical="center"/>
      <protection locked="0"/>
    </xf>
    <xf numFmtId="165" fontId="1" fillId="3" borderId="46" xfId="1" applyFont="1" applyFill="1" applyBorder="1" applyAlignment="1" applyProtection="1">
      <alignment horizontal="right" vertical="center"/>
    </xf>
    <xf numFmtId="4" fontId="1" fillId="2" borderId="47" xfId="0" applyNumberFormat="1" applyFont="1" applyFill="1" applyBorder="1" applyAlignment="1" applyProtection="1">
      <alignment vertical="center"/>
      <protection locked="0"/>
    </xf>
    <xf numFmtId="169" fontId="1" fillId="8" borderId="49" xfId="0" applyNumberFormat="1" applyFont="1" applyFill="1" applyBorder="1" applyAlignment="1" applyProtection="1">
      <alignment horizontal="center" vertical="center"/>
    </xf>
    <xf numFmtId="49" fontId="1" fillId="0" borderId="39" xfId="0" applyNumberFormat="1" applyFont="1" applyBorder="1" applyAlignment="1" applyProtection="1">
      <alignment horizontal="left" vertical="center"/>
      <protection locked="0"/>
    </xf>
    <xf numFmtId="38" fontId="1" fillId="0" borderId="50" xfId="0" applyNumberFormat="1" applyFont="1" applyBorder="1" applyAlignment="1" applyProtection="1">
      <alignment horizontal="center" vertical="center"/>
      <protection locked="0"/>
    </xf>
    <xf numFmtId="171" fontId="1" fillId="0" borderId="51" xfId="0" applyNumberFormat="1" applyFont="1" applyBorder="1" applyAlignment="1" applyProtection="1">
      <alignment horizontal="right" vertical="center"/>
      <protection locked="0"/>
    </xf>
    <xf numFmtId="4" fontId="1" fillId="2" borderId="46" xfId="0" applyNumberFormat="1" applyFont="1" applyFill="1" applyBorder="1" applyAlignment="1" applyProtection="1">
      <alignment vertical="center"/>
      <protection locked="0"/>
    </xf>
    <xf numFmtId="170" fontId="1" fillId="0" borderId="40" xfId="0" applyNumberFormat="1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vertical="center"/>
    </xf>
    <xf numFmtId="0" fontId="1" fillId="0" borderId="52" xfId="0" applyFont="1" applyBorder="1" applyAlignment="1" applyProtection="1">
      <alignment horizontal="left" vertical="center"/>
      <protection locked="0"/>
    </xf>
    <xf numFmtId="171" fontId="1" fillId="0" borderId="52" xfId="0" applyNumberFormat="1" applyFont="1" applyBorder="1" applyAlignment="1" applyProtection="1">
      <alignment horizontal="right" vertical="center"/>
      <protection locked="0"/>
    </xf>
    <xf numFmtId="0" fontId="1" fillId="0" borderId="39" xfId="0" applyFont="1" applyBorder="1" applyAlignment="1" applyProtection="1">
      <alignment horizontal="left" vertical="center"/>
      <protection locked="0"/>
    </xf>
    <xf numFmtId="0" fontId="1" fillId="0" borderId="52" xfId="0" applyFont="1" applyBorder="1" applyAlignment="1" applyProtection="1">
      <alignment vertical="center"/>
      <protection locked="0"/>
    </xf>
    <xf numFmtId="171" fontId="1" fillId="0" borderId="53" xfId="0" applyNumberFormat="1" applyFont="1" applyBorder="1" applyAlignment="1" applyProtection="1">
      <alignment horizontal="right" vertical="center"/>
      <protection locked="0"/>
    </xf>
    <xf numFmtId="0" fontId="1" fillId="5" borderId="0" xfId="0" applyFont="1" applyFill="1" applyAlignment="1" applyProtection="1">
      <alignment horizontal="center" vertical="center"/>
    </xf>
    <xf numFmtId="0" fontId="1" fillId="5" borderId="0" xfId="0" applyFont="1" applyFill="1" applyAlignment="1" applyProtection="1">
      <alignment vertical="center"/>
    </xf>
    <xf numFmtId="169" fontId="1" fillId="5" borderId="0" xfId="0" applyNumberFormat="1" applyFont="1" applyFill="1" applyBorder="1" applyAlignment="1" applyProtection="1">
      <alignment horizontal="center" vertical="center"/>
    </xf>
    <xf numFmtId="170" fontId="1" fillId="5" borderId="0" xfId="0" applyNumberFormat="1" applyFont="1" applyFill="1" applyBorder="1" applyAlignment="1" applyProtection="1">
      <alignment horizontal="center" vertical="center"/>
      <protection locked="0"/>
    </xf>
    <xf numFmtId="49" fontId="1" fillId="5" borderId="0" xfId="0" applyNumberFormat="1" applyFont="1" applyFill="1" applyBorder="1" applyAlignment="1" applyProtection="1">
      <alignment horizontal="left" vertical="center"/>
      <protection locked="0"/>
    </xf>
    <xf numFmtId="0" fontId="1" fillId="5" borderId="0" xfId="0" applyFont="1" applyFill="1" applyBorder="1" applyAlignment="1" applyProtection="1">
      <alignment horizontal="left" vertical="center"/>
      <protection locked="0"/>
    </xf>
    <xf numFmtId="0" fontId="1" fillId="5" borderId="0" xfId="0" applyFont="1" applyFill="1" applyBorder="1" applyAlignment="1" applyProtection="1">
      <alignment vertical="center"/>
      <protection locked="0"/>
    </xf>
    <xf numFmtId="38" fontId="1" fillId="5" borderId="0" xfId="0" applyNumberFormat="1" applyFont="1" applyFill="1" applyBorder="1" applyAlignment="1" applyProtection="1">
      <alignment horizontal="center" vertical="center"/>
      <protection locked="0"/>
    </xf>
    <xf numFmtId="171" fontId="1" fillId="5" borderId="0" xfId="0" applyNumberFormat="1" applyFont="1" applyFill="1" applyBorder="1" applyAlignment="1" applyProtection="1">
      <alignment horizontal="right" vertical="center"/>
    </xf>
    <xf numFmtId="171" fontId="1" fillId="5" borderId="0" xfId="0" applyNumberFormat="1" applyFont="1" applyFill="1" applyBorder="1" applyAlignment="1" applyProtection="1">
      <alignment horizontal="right" vertical="center"/>
      <protection locked="0"/>
    </xf>
    <xf numFmtId="165" fontId="1" fillId="5" borderId="0" xfId="1" applyFont="1" applyFill="1" applyBorder="1" applyAlignment="1" applyProtection="1">
      <alignment horizontal="right" vertical="center"/>
    </xf>
    <xf numFmtId="4" fontId="1" fillId="5" borderId="0" xfId="0" applyNumberFormat="1" applyFont="1" applyFill="1" applyBorder="1" applyAlignment="1" applyProtection="1">
      <alignment vertical="center"/>
      <protection locked="0"/>
    </xf>
    <xf numFmtId="0" fontId="1" fillId="5" borderId="54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165" fontId="2" fillId="3" borderId="5" xfId="1" applyFont="1" applyFill="1" applyBorder="1" applyAlignment="1" applyProtection="1">
      <alignment horizontal="right" vertical="center"/>
    </xf>
    <xf numFmtId="165" fontId="1" fillId="2" borderId="5" xfId="1" applyFont="1" applyFill="1" applyBorder="1" applyAlignment="1" applyProtection="1">
      <alignment horizontal="right" vertical="center"/>
      <protection locked="0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3" xfId="0" applyNumberFormat="1" applyFont="1" applyFill="1" applyBorder="1" applyAlignment="1" applyProtection="1">
      <alignment horizontal="left" vertical="center" wrapText="1"/>
    </xf>
    <xf numFmtId="166" fontId="2" fillId="4" borderId="10" xfId="0" applyNumberFormat="1" applyFont="1" applyFill="1" applyBorder="1" applyAlignment="1" applyProtection="1">
      <alignment vertical="center"/>
    </xf>
    <xf numFmtId="0" fontId="11" fillId="0" borderId="0" xfId="0" applyNumberFormat="1" applyFont="1" applyBorder="1" applyAlignment="1" applyProtection="1">
      <alignment vertical="center"/>
    </xf>
    <xf numFmtId="167" fontId="1" fillId="2" borderId="55" xfId="1" applyNumberFormat="1" applyFont="1" applyFill="1" applyBorder="1" applyAlignment="1" applyProtection="1">
      <alignment horizontal="right" vertical="center"/>
      <protection locked="0"/>
    </xf>
    <xf numFmtId="0" fontId="1" fillId="10" borderId="56" xfId="0" applyNumberFormat="1" applyFont="1" applyFill="1" applyBorder="1" applyAlignment="1" applyProtection="1">
      <alignment horizontal="center" vertical="center"/>
    </xf>
    <xf numFmtId="0" fontId="1" fillId="10" borderId="57" xfId="0" applyNumberFormat="1" applyFont="1" applyFill="1" applyBorder="1" applyAlignment="1" applyProtection="1">
      <alignment vertical="center"/>
    </xf>
    <xf numFmtId="0" fontId="1" fillId="10" borderId="58" xfId="0" applyNumberFormat="1" applyFont="1" applyFill="1" applyBorder="1" applyAlignment="1" applyProtection="1">
      <alignment vertical="center"/>
    </xf>
    <xf numFmtId="38" fontId="1" fillId="7" borderId="59" xfId="0" applyNumberFormat="1" applyFont="1" applyFill="1" applyBorder="1" applyAlignment="1" applyProtection="1">
      <alignment horizontal="center" vertical="center"/>
    </xf>
    <xf numFmtId="172" fontId="1" fillId="7" borderId="60" xfId="0" applyNumberFormat="1" applyFont="1" applyFill="1" applyBorder="1" applyAlignment="1" applyProtection="1">
      <alignment horizontal="right" vertical="center"/>
    </xf>
    <xf numFmtId="172" fontId="1" fillId="7" borderId="61" xfId="0" applyNumberFormat="1" applyFont="1" applyFill="1" applyBorder="1" applyAlignment="1" applyProtection="1">
      <alignment horizontal="right" vertical="center"/>
    </xf>
    <xf numFmtId="172" fontId="1" fillId="7" borderId="62" xfId="0" applyNumberFormat="1" applyFont="1" applyFill="1" applyBorder="1" applyAlignment="1" applyProtection="1">
      <alignment horizontal="right" vertical="center"/>
    </xf>
    <xf numFmtId="172" fontId="1" fillId="7" borderId="63" xfId="0" applyNumberFormat="1" applyFont="1" applyFill="1" applyBorder="1" applyAlignment="1" applyProtection="1">
      <alignment horizontal="right" vertical="center"/>
    </xf>
    <xf numFmtId="0" fontId="2" fillId="9" borderId="65" xfId="0" applyFont="1" applyFill="1" applyBorder="1" applyAlignment="1" applyProtection="1">
      <alignment horizontal="center" vertical="center"/>
    </xf>
    <xf numFmtId="0" fontId="2" fillId="9" borderId="72" xfId="0" applyFont="1" applyFill="1" applyBorder="1" applyAlignment="1" applyProtection="1">
      <alignment horizontal="center" vertical="center"/>
    </xf>
    <xf numFmtId="0" fontId="1" fillId="7" borderId="73" xfId="0" applyFont="1" applyFill="1" applyBorder="1" applyAlignment="1" applyProtection="1">
      <alignment horizontal="center" vertical="center" wrapText="1"/>
    </xf>
    <xf numFmtId="49" fontId="1" fillId="0" borderId="41" xfId="0" applyNumberFormat="1" applyFont="1" applyBorder="1" applyAlignment="1" applyProtection="1">
      <alignment horizontal="left" vertical="center"/>
      <protection locked="0"/>
    </xf>
    <xf numFmtId="0" fontId="1" fillId="0" borderId="75" xfId="0" applyFont="1" applyBorder="1" applyAlignment="1" applyProtection="1">
      <alignment vertical="center"/>
      <protection locked="0"/>
    </xf>
    <xf numFmtId="171" fontId="1" fillId="0" borderId="44" xfId="0" applyNumberFormat="1" applyFont="1" applyBorder="1" applyAlignment="1" applyProtection="1">
      <alignment horizontal="right" vertical="center"/>
    </xf>
    <xf numFmtId="171" fontId="1" fillId="0" borderId="43" xfId="0" applyNumberFormat="1" applyFont="1" applyBorder="1" applyAlignment="1" applyProtection="1">
      <alignment horizontal="right" vertical="center"/>
    </xf>
    <xf numFmtId="0" fontId="1" fillId="0" borderId="47" xfId="0" applyFont="1" applyBorder="1" applyAlignment="1" applyProtection="1">
      <alignment vertical="center"/>
      <protection locked="0"/>
    </xf>
    <xf numFmtId="0" fontId="1" fillId="0" borderId="4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/>
    </xf>
    <xf numFmtId="4" fontId="1" fillId="5" borderId="0" xfId="0" applyNumberFormat="1" applyFont="1" applyFill="1" applyAlignment="1" applyProtection="1">
      <alignment vertical="center"/>
    </xf>
    <xf numFmtId="4" fontId="1" fillId="5" borderId="0" xfId="0" applyNumberFormat="1" applyFont="1" applyFill="1" applyBorder="1" applyAlignment="1" applyProtection="1">
      <alignment vertical="center"/>
    </xf>
    <xf numFmtId="38" fontId="1" fillId="0" borderId="76" xfId="0" applyNumberFormat="1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right" vertical="center" wrapText="1"/>
    </xf>
    <xf numFmtId="40" fontId="2" fillId="0" borderId="48" xfId="0" applyNumberFormat="1" applyFont="1" applyBorder="1" applyAlignment="1" applyProtection="1">
      <alignment vertical="center"/>
    </xf>
    <xf numFmtId="0" fontId="2" fillId="0" borderId="48" xfId="0" applyFont="1" applyBorder="1" applyAlignment="1" applyProtection="1">
      <alignment horizontal="right" vertical="center"/>
    </xf>
    <xf numFmtId="49" fontId="2" fillId="2" borderId="1" xfId="0" applyNumberFormat="1" applyFont="1" applyFill="1" applyBorder="1" applyAlignment="1" applyProtection="1">
      <alignment horizontal="left" vertical="center"/>
    </xf>
    <xf numFmtId="49" fontId="2" fillId="2" borderId="1" xfId="0" applyNumberFormat="1" applyFont="1" applyFill="1" applyBorder="1" applyAlignment="1" applyProtection="1">
      <alignment horizontal="left" vertical="center"/>
      <protection locked="0"/>
    </xf>
    <xf numFmtId="49" fontId="2" fillId="2" borderId="3" xfId="0" applyNumberFormat="1" applyFont="1" applyFill="1" applyBorder="1" applyAlignment="1" applyProtection="1">
      <alignment horizontal="left" vertical="center"/>
    </xf>
    <xf numFmtId="0" fontId="2" fillId="4" borderId="9" xfId="0" applyNumberFormat="1" applyFont="1" applyFill="1" applyBorder="1" applyAlignment="1" applyProtection="1">
      <alignment horizontal="center" vertical="center"/>
    </xf>
    <xf numFmtId="0" fontId="1" fillId="6" borderId="11" xfId="0" applyNumberFormat="1" applyFont="1" applyFill="1" applyBorder="1" applyAlignment="1" applyProtection="1">
      <alignment horizontal="center" vertical="center"/>
    </xf>
    <xf numFmtId="0" fontId="1" fillId="6" borderId="12" xfId="0" applyNumberFormat="1" applyFont="1" applyFill="1" applyBorder="1" applyAlignment="1" applyProtection="1">
      <alignment horizontal="center" vertical="center"/>
    </xf>
    <xf numFmtId="0" fontId="1" fillId="6" borderId="13" xfId="0" applyNumberFormat="1" applyFont="1" applyFill="1" applyBorder="1" applyAlignment="1" applyProtection="1">
      <alignment horizontal="center" vertical="center"/>
    </xf>
    <xf numFmtId="38" fontId="1" fillId="7" borderId="14" xfId="0" applyNumberFormat="1" applyFont="1" applyFill="1" applyBorder="1" applyAlignment="1" applyProtection="1">
      <alignment horizontal="center" vertical="center"/>
    </xf>
    <xf numFmtId="38" fontId="1" fillId="7" borderId="15" xfId="0" applyNumberFormat="1" applyFont="1" applyFill="1" applyBorder="1" applyAlignment="1" applyProtection="1">
      <alignment horizontal="center" vertical="center"/>
    </xf>
    <xf numFmtId="0" fontId="1" fillId="8" borderId="20" xfId="0" applyNumberFormat="1" applyFont="1" applyFill="1" applyBorder="1" applyAlignment="1" applyProtection="1">
      <alignment horizontal="center" vertical="center"/>
    </xf>
    <xf numFmtId="0" fontId="2" fillId="9" borderId="18" xfId="0" applyFont="1" applyFill="1" applyBorder="1" applyAlignment="1" applyProtection="1">
      <alignment horizontal="center" vertical="center"/>
    </xf>
    <xf numFmtId="0" fontId="2" fillId="9" borderId="17" xfId="0" applyFont="1" applyFill="1" applyBorder="1" applyAlignment="1" applyProtection="1">
      <alignment horizontal="center" vertical="center" wrapText="1"/>
    </xf>
    <xf numFmtId="0" fontId="2" fillId="9" borderId="17" xfId="0" applyFont="1" applyFill="1" applyBorder="1" applyAlignment="1" applyProtection="1">
      <alignment horizontal="center" vertical="center"/>
    </xf>
    <xf numFmtId="0" fontId="2" fillId="9" borderId="22" xfId="0" applyFont="1" applyFill="1" applyBorder="1" applyAlignment="1" applyProtection="1">
      <alignment horizontal="center" vertical="center" wrapText="1"/>
    </xf>
    <xf numFmtId="0" fontId="1" fillId="7" borderId="23" xfId="0" applyFont="1" applyFill="1" applyBorder="1" applyAlignment="1" applyProtection="1">
      <alignment horizontal="center" vertical="center" wrapText="1"/>
    </xf>
    <xf numFmtId="0" fontId="1" fillId="7" borderId="30" xfId="0" applyFont="1" applyFill="1" applyBorder="1" applyAlignment="1" applyProtection="1">
      <alignment horizontal="center" vertical="center" wrapText="1"/>
    </xf>
    <xf numFmtId="0" fontId="1" fillId="7" borderId="24" xfId="0" applyFont="1" applyFill="1" applyBorder="1" applyAlignment="1" applyProtection="1">
      <alignment horizontal="center" vertical="center" wrapText="1"/>
    </xf>
    <xf numFmtId="0" fontId="1" fillId="7" borderId="22" xfId="0" applyFont="1" applyFill="1" applyBorder="1" applyAlignment="1" applyProtection="1">
      <alignment horizontal="center" vertical="center" wrapText="1"/>
    </xf>
    <xf numFmtId="0" fontId="1" fillId="7" borderId="25" xfId="0" applyFont="1" applyFill="1" applyBorder="1" applyAlignment="1" applyProtection="1">
      <alignment horizontal="center" vertical="center" wrapText="1"/>
    </xf>
    <xf numFmtId="0" fontId="1" fillId="7" borderId="26" xfId="0" applyFont="1" applyFill="1" applyBorder="1" applyAlignment="1" applyProtection="1">
      <alignment horizontal="center" vertical="center" wrapText="1"/>
    </xf>
    <xf numFmtId="0" fontId="1" fillId="7" borderId="27" xfId="0" applyFont="1" applyFill="1" applyBorder="1" applyAlignment="1" applyProtection="1">
      <alignment horizontal="center" vertical="center" wrapText="1"/>
    </xf>
    <xf numFmtId="4" fontId="1" fillId="0" borderId="21" xfId="0" applyNumberFormat="1" applyFont="1" applyBorder="1" applyAlignment="1" applyProtection="1">
      <alignment horizontal="center" vertical="center" wrapText="1"/>
    </xf>
    <xf numFmtId="168" fontId="2" fillId="0" borderId="29" xfId="0" applyNumberFormat="1" applyFont="1" applyBorder="1" applyAlignment="1" applyProtection="1">
      <alignment horizontal="center" vertical="center" wrapText="1"/>
    </xf>
    <xf numFmtId="168" fontId="2" fillId="0" borderId="33" xfId="0" applyNumberFormat="1" applyFont="1" applyBorder="1" applyAlignment="1" applyProtection="1">
      <alignment horizontal="center" vertical="center" wrapText="1"/>
    </xf>
    <xf numFmtId="168" fontId="2" fillId="0" borderId="37" xfId="0" applyNumberFormat="1" applyFont="1" applyBorder="1" applyAlignment="1" applyProtection="1">
      <alignment horizontal="center" vertical="center" wrapText="1"/>
    </xf>
    <xf numFmtId="0" fontId="1" fillId="7" borderId="31" xfId="0" applyFont="1" applyFill="1" applyBorder="1" applyAlignment="1" applyProtection="1">
      <alignment horizontal="center" vertical="center" wrapText="1"/>
    </xf>
    <xf numFmtId="0" fontId="1" fillId="7" borderId="35" xfId="0" applyFont="1" applyFill="1" applyBorder="1" applyAlignment="1" applyProtection="1">
      <alignment horizontal="center" vertical="center" wrapText="1"/>
    </xf>
    <xf numFmtId="0" fontId="1" fillId="7" borderId="32" xfId="0" applyFont="1" applyFill="1" applyBorder="1" applyAlignment="1" applyProtection="1">
      <alignment horizontal="center" vertical="center" wrapText="1"/>
    </xf>
    <xf numFmtId="0" fontId="1" fillId="7" borderId="36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9" borderId="14" xfId="0" applyFont="1" applyFill="1" applyBorder="1" applyAlignment="1" applyProtection="1">
      <alignment horizontal="center" vertical="center"/>
    </xf>
    <xf numFmtId="0" fontId="2" fillId="9" borderId="15" xfId="0" applyFont="1" applyFill="1" applyBorder="1" applyAlignment="1" applyProtection="1">
      <alignment horizontal="center" vertical="center"/>
    </xf>
    <xf numFmtId="0" fontId="1" fillId="8" borderId="64" xfId="0" applyNumberFormat="1" applyFont="1" applyFill="1" applyBorder="1" applyAlignment="1" applyProtection="1">
      <alignment horizontal="center" vertical="center"/>
    </xf>
    <xf numFmtId="0" fontId="2" fillId="9" borderId="66" xfId="0" applyFont="1" applyFill="1" applyBorder="1" applyAlignment="1" applyProtection="1">
      <alignment horizontal="center" vertical="center" wrapText="1"/>
    </xf>
    <xf numFmtId="0" fontId="2" fillId="9" borderId="65" xfId="0" applyFont="1" applyFill="1" applyBorder="1" applyAlignment="1" applyProtection="1">
      <alignment horizontal="center" vertical="center" wrapText="1"/>
    </xf>
    <xf numFmtId="0" fontId="2" fillId="9" borderId="72" xfId="0" applyFont="1" applyFill="1" applyBorder="1" applyAlignment="1" applyProtection="1">
      <alignment horizontal="center" vertical="center" wrapText="1"/>
    </xf>
    <xf numFmtId="0" fontId="2" fillId="9" borderId="18" xfId="0" applyFont="1" applyFill="1" applyBorder="1" applyAlignment="1" applyProtection="1">
      <alignment horizontal="center" vertical="center" wrapText="1"/>
    </xf>
    <xf numFmtId="0" fontId="2" fillId="9" borderId="19" xfId="0" applyFont="1" applyFill="1" applyBorder="1" applyAlignment="1" applyProtection="1">
      <alignment horizontal="center" vertical="center" wrapText="1"/>
    </xf>
    <xf numFmtId="0" fontId="1" fillId="7" borderId="67" xfId="0" applyFont="1" applyFill="1" applyBorder="1" applyAlignment="1" applyProtection="1">
      <alignment horizontal="center" vertical="center" wrapText="1"/>
    </xf>
    <xf numFmtId="0" fontId="1" fillId="7" borderId="68" xfId="0" applyFont="1" applyFill="1" applyBorder="1" applyAlignment="1" applyProtection="1">
      <alignment horizontal="center" vertical="center" wrapText="1"/>
    </xf>
    <xf numFmtId="0" fontId="1" fillId="7" borderId="70" xfId="0" applyFont="1" applyFill="1" applyBorder="1" applyAlignment="1" applyProtection="1">
      <alignment horizontal="center" vertical="center" wrapText="1"/>
    </xf>
    <xf numFmtId="0" fontId="1" fillId="7" borderId="69" xfId="0" applyFont="1" applyFill="1" applyBorder="1" applyAlignment="1" applyProtection="1">
      <alignment horizontal="center" vertical="center" wrapText="1"/>
    </xf>
    <xf numFmtId="0" fontId="2" fillId="3" borderId="36" xfId="0" applyFont="1" applyFill="1" applyBorder="1" applyAlignment="1" applyProtection="1">
      <alignment horizontal="center" vertical="center" wrapText="1"/>
    </xf>
    <xf numFmtId="4" fontId="1" fillId="0" borderId="69" xfId="0" applyNumberFormat="1" applyFont="1" applyBorder="1" applyAlignment="1" applyProtection="1">
      <alignment horizontal="center" vertical="center" wrapText="1"/>
    </xf>
    <xf numFmtId="0" fontId="1" fillId="7" borderId="71" xfId="0" applyFont="1" applyFill="1" applyBorder="1" applyAlignment="1" applyProtection="1">
      <alignment horizontal="center" vertical="center" wrapText="1"/>
    </xf>
    <xf numFmtId="0" fontId="1" fillId="7" borderId="74" xfId="0" applyFont="1" applyFill="1" applyBorder="1" applyAlignment="1" applyProtection="1">
      <alignment horizontal="center" vertical="center" wrapText="1"/>
    </xf>
    <xf numFmtId="0" fontId="2" fillId="0" borderId="48" xfId="0" applyFont="1" applyFill="1" applyBorder="1" applyAlignment="1" applyProtection="1">
      <alignment vertical="center"/>
    </xf>
    <xf numFmtId="168" fontId="2" fillId="0" borderId="0" xfId="0" applyNumberFormat="1" applyFont="1" applyAlignment="1" applyProtection="1">
      <alignment vertical="center"/>
    </xf>
    <xf numFmtId="171" fontId="1" fillId="0" borderId="40" xfId="0" applyNumberFormat="1" applyFont="1" applyFill="1" applyBorder="1" applyAlignment="1" applyProtection="1">
      <alignment horizontal="right" vertical="center"/>
      <protection locked="0"/>
    </xf>
    <xf numFmtId="171" fontId="1" fillId="0" borderId="52" xfId="0" applyNumberFormat="1" applyFont="1" applyFill="1" applyBorder="1" applyAlignment="1" applyProtection="1">
      <alignment horizontal="right" vertical="center"/>
      <protection locked="0"/>
    </xf>
    <xf numFmtId="171" fontId="1" fillId="0" borderId="43" xfId="0" applyNumberFormat="1" applyFont="1" applyFill="1" applyBorder="1" applyAlignment="1" applyProtection="1">
      <alignment horizontal="right" vertical="center"/>
    </xf>
    <xf numFmtId="49" fontId="1" fillId="0" borderId="40" xfId="0" applyNumberFormat="1" applyFont="1" applyBorder="1" applyAlignment="1" applyProtection="1">
      <alignment horizontal="left" vertical="center" wrapText="1"/>
      <protection locked="0"/>
    </xf>
    <xf numFmtId="173" fontId="2" fillId="0" borderId="0" xfId="0" applyNumberFormat="1" applyFont="1" applyAlignment="1" applyProtection="1">
      <alignment vertical="center"/>
    </xf>
    <xf numFmtId="173" fontId="2" fillId="0" borderId="0" xfId="0" applyNumberFormat="1" applyFont="1" applyBorder="1" applyAlignment="1" applyProtection="1">
      <alignment vertical="center"/>
    </xf>
    <xf numFmtId="168" fontId="2" fillId="0" borderId="0" xfId="0" applyNumberFormat="1" applyFont="1" applyBorder="1" applyAlignment="1" applyProtection="1">
      <alignment vertical="center"/>
    </xf>
  </cellXfs>
  <cellStyles count="2">
    <cellStyle name="Euro" xfId="1"/>
    <cellStyle name="Normale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view="pageBreakPreview" zoomScale="50" zoomScaleNormal="50" zoomScaleSheetLayoutView="50" workbookViewId="0">
      <selection activeCell="R19" sqref="R19"/>
    </sheetView>
  </sheetViews>
  <sheetFormatPr defaultRowHeight="18.75"/>
  <cols>
    <col min="1" max="1" width="6.7109375" style="72" customWidth="1"/>
    <col min="2" max="2" width="16.5703125" style="18" customWidth="1"/>
    <col min="3" max="3" width="27.7109375" style="18" customWidth="1"/>
    <col min="4" max="4" width="29.5703125" style="18" customWidth="1"/>
    <col min="5" max="5" width="22.85546875" style="18" customWidth="1"/>
    <col min="6" max="6" width="42.85546875" style="18" customWidth="1"/>
    <col min="7" max="7" width="18.28515625" style="18" customWidth="1"/>
    <col min="8" max="8" width="26.42578125" style="18" customWidth="1"/>
    <col min="9" max="9" width="22.42578125" style="18" customWidth="1"/>
    <col min="10" max="11" width="25.85546875" style="18" customWidth="1"/>
    <col min="12" max="12" width="25.5703125" style="18" customWidth="1"/>
    <col min="13" max="13" width="19.85546875" style="18" customWidth="1"/>
    <col min="14" max="14" width="30.7109375" style="18" customWidth="1"/>
    <col min="15" max="15" width="27.28515625" style="18" customWidth="1"/>
    <col min="16" max="16" width="19.85546875" style="18" customWidth="1"/>
    <col min="17" max="17" width="19.85546875" style="5" hidden="1" customWidth="1"/>
    <col min="18" max="18" width="31.140625" style="18" customWidth="1"/>
    <col min="19" max="16384" width="9.140625" style="18"/>
  </cols>
  <sheetData>
    <row r="1" spans="1:18" s="4" customFormat="1" ht="65.25" customHeight="1">
      <c r="A1" s="1"/>
      <c r="B1" s="104" t="s">
        <v>0</v>
      </c>
      <c r="C1" s="104"/>
      <c r="D1" s="105" t="s">
        <v>1</v>
      </c>
      <c r="E1" s="105"/>
      <c r="F1" s="2" t="s">
        <v>60</v>
      </c>
      <c r="G1" s="3" t="s">
        <v>61</v>
      </c>
      <c r="L1" s="4" t="s">
        <v>2</v>
      </c>
      <c r="M1" s="5">
        <f>+P1-N7</f>
        <v>0</v>
      </c>
      <c r="N1" s="6" t="s">
        <v>3</v>
      </c>
      <c r="O1" s="7"/>
      <c r="P1" s="8">
        <f>SUM(H7:M7)</f>
        <v>2853.46</v>
      </c>
      <c r="Q1" s="5" t="s">
        <v>4</v>
      </c>
      <c r="R1" s="151">
        <f>SUM(R11:R19)</f>
        <v>1700.2099999999998</v>
      </c>
    </row>
    <row r="2" spans="1:18" s="4" customFormat="1" ht="57.75" customHeight="1">
      <c r="A2" s="1"/>
      <c r="B2" s="106" t="s">
        <v>5</v>
      </c>
      <c r="C2" s="106"/>
      <c r="D2" s="105"/>
      <c r="E2" s="105"/>
      <c r="F2" s="9"/>
      <c r="G2" s="9"/>
      <c r="N2" s="10" t="s">
        <v>6</v>
      </c>
      <c r="O2" s="11"/>
      <c r="P2" s="12"/>
      <c r="Q2" s="5" t="s">
        <v>7</v>
      </c>
      <c r="R2" s="151"/>
    </row>
    <row r="3" spans="1:18" s="4" customFormat="1" ht="35.25" customHeight="1">
      <c r="A3" s="1"/>
      <c r="B3" s="106" t="s">
        <v>8</v>
      </c>
      <c r="C3" s="106"/>
      <c r="D3" s="105" t="s">
        <v>7</v>
      </c>
      <c r="E3" s="105"/>
      <c r="N3" s="10" t="s">
        <v>9</v>
      </c>
      <c r="O3" s="11"/>
      <c r="P3" s="13">
        <f>+O7</f>
        <v>2818.92</v>
      </c>
      <c r="Q3" s="14"/>
      <c r="R3" s="151">
        <f>SUM(R11:R16,R18:R19)</f>
        <v>1680.3199999999997</v>
      </c>
    </row>
    <row r="4" spans="1:18" s="4" customFormat="1" ht="35.25" customHeight="1" thickBot="1">
      <c r="A4" s="1"/>
      <c r="D4" s="15"/>
      <c r="E4" s="15"/>
      <c r="F4" s="10" t="s">
        <v>10</v>
      </c>
      <c r="G4" s="16">
        <v>1</v>
      </c>
      <c r="H4" s="17"/>
      <c r="I4" s="17"/>
      <c r="J4" s="18"/>
      <c r="K4" s="18"/>
      <c r="L4" s="18"/>
      <c r="M4" s="18"/>
      <c r="N4" s="19"/>
      <c r="O4" s="20"/>
      <c r="P4" s="21"/>
      <c r="Q4" s="14"/>
      <c r="R4" s="151"/>
    </row>
    <row r="5" spans="1:18" s="4" customFormat="1" ht="43.5" customHeight="1" thickTop="1" thickBot="1">
      <c r="A5" s="1"/>
      <c r="B5" s="22" t="s">
        <v>11</v>
      </c>
      <c r="C5" s="23"/>
      <c r="D5" s="24">
        <v>10</v>
      </c>
      <c r="E5" s="15"/>
      <c r="F5" s="10" t="s">
        <v>12</v>
      </c>
      <c r="G5" s="16">
        <v>1.1100000000000001</v>
      </c>
      <c r="N5" s="107" t="s">
        <v>13</v>
      </c>
      <c r="O5" s="107"/>
      <c r="P5" s="25">
        <f>P1-P2-P3</f>
        <v>34.539999999999964</v>
      </c>
      <c r="Q5" s="14"/>
      <c r="R5" s="151">
        <f>R1-R3</f>
        <v>19.8900000000001</v>
      </c>
    </row>
    <row r="6" spans="1:18" s="4" customFormat="1" ht="43.5" customHeight="1" thickTop="1" thickBot="1">
      <c r="A6" s="1"/>
      <c r="B6" s="26" t="s">
        <v>14</v>
      </c>
      <c r="C6" s="26"/>
      <c r="D6" s="15"/>
      <c r="E6" s="15"/>
      <c r="F6" s="10" t="s">
        <v>15</v>
      </c>
      <c r="G6" s="27">
        <v>11.11</v>
      </c>
      <c r="Q6" s="14"/>
    </row>
    <row r="7" spans="1:18" s="4" customFormat="1" ht="27" customHeight="1" thickTop="1" thickBot="1">
      <c r="A7" s="108" t="s">
        <v>16</v>
      </c>
      <c r="B7" s="109"/>
      <c r="C7" s="110"/>
      <c r="D7" s="111" t="s">
        <v>17</v>
      </c>
      <c r="E7" s="112"/>
      <c r="F7" s="112"/>
      <c r="G7" s="28">
        <f t="shared" ref="G7:O7" si="0">SUM(G11:G28)</f>
        <v>0</v>
      </c>
      <c r="H7" s="29">
        <f t="shared" si="0"/>
        <v>0</v>
      </c>
      <c r="I7" s="30">
        <f t="shared" si="0"/>
        <v>0</v>
      </c>
      <c r="J7" s="30">
        <f t="shared" si="0"/>
        <v>2577.16</v>
      </c>
      <c r="K7" s="30">
        <f t="shared" si="0"/>
        <v>276.3</v>
      </c>
      <c r="L7" s="30">
        <f t="shared" si="0"/>
        <v>0</v>
      </c>
      <c r="M7" s="31">
        <f t="shared" si="0"/>
        <v>0</v>
      </c>
      <c r="N7" s="32">
        <f t="shared" si="0"/>
        <v>2853.46</v>
      </c>
      <c r="O7" s="33">
        <f t="shared" si="0"/>
        <v>2818.92</v>
      </c>
    </row>
    <row r="8" spans="1:18" ht="36" customHeight="1" thickTop="1" thickBot="1">
      <c r="A8" s="113"/>
      <c r="B8" s="114" t="s">
        <v>18</v>
      </c>
      <c r="C8" s="114" t="s">
        <v>19</v>
      </c>
      <c r="D8" s="115" t="s">
        <v>20</v>
      </c>
      <c r="E8" s="114" t="s">
        <v>21</v>
      </c>
      <c r="F8" s="117" t="s">
        <v>22</v>
      </c>
      <c r="G8" s="118" t="s">
        <v>23</v>
      </c>
      <c r="H8" s="120" t="s">
        <v>24</v>
      </c>
      <c r="I8" s="121" t="s">
        <v>25</v>
      </c>
      <c r="J8" s="122" t="s">
        <v>26</v>
      </c>
      <c r="K8" s="122" t="s">
        <v>27</v>
      </c>
      <c r="L8" s="123" t="s">
        <v>28</v>
      </c>
      <c r="M8" s="124"/>
      <c r="N8" s="133" t="s">
        <v>3</v>
      </c>
      <c r="O8" s="125" t="s">
        <v>29</v>
      </c>
      <c r="P8" s="126" t="s">
        <v>30</v>
      </c>
      <c r="Q8" s="18"/>
      <c r="R8" s="126" t="s">
        <v>62</v>
      </c>
    </row>
    <row r="9" spans="1:18" ht="36" customHeight="1" thickTop="1" thickBot="1">
      <c r="A9" s="113"/>
      <c r="B9" s="114" t="s">
        <v>31</v>
      </c>
      <c r="C9" s="114"/>
      <c r="D9" s="116"/>
      <c r="E9" s="114"/>
      <c r="F9" s="117"/>
      <c r="G9" s="119"/>
      <c r="H9" s="120" t="s">
        <v>32</v>
      </c>
      <c r="I9" s="121" t="s">
        <v>32</v>
      </c>
      <c r="J9" s="121"/>
      <c r="K9" s="121" t="s">
        <v>33</v>
      </c>
      <c r="L9" s="129" t="s">
        <v>34</v>
      </c>
      <c r="M9" s="131" t="s">
        <v>35</v>
      </c>
      <c r="N9" s="133"/>
      <c r="O9" s="125"/>
      <c r="P9" s="127"/>
      <c r="Q9" s="18"/>
      <c r="R9" s="127"/>
    </row>
    <row r="10" spans="1:18" ht="37.5" customHeight="1" thickTop="1" thickBot="1">
      <c r="A10" s="113"/>
      <c r="B10" s="114"/>
      <c r="C10" s="114"/>
      <c r="D10" s="116"/>
      <c r="E10" s="114"/>
      <c r="F10" s="117"/>
      <c r="G10" s="34" t="s">
        <v>36</v>
      </c>
      <c r="H10" s="120"/>
      <c r="I10" s="121"/>
      <c r="J10" s="121"/>
      <c r="K10" s="121"/>
      <c r="L10" s="130"/>
      <c r="M10" s="132"/>
      <c r="N10" s="133"/>
      <c r="O10" s="125"/>
      <c r="P10" s="128"/>
      <c r="Q10" s="18"/>
      <c r="R10" s="128"/>
    </row>
    <row r="11" spans="1:18" ht="30" customHeight="1" thickTop="1">
      <c r="A11" s="35">
        <v>1</v>
      </c>
      <c r="B11" s="52">
        <v>41684</v>
      </c>
      <c r="C11" s="18" t="s">
        <v>40</v>
      </c>
      <c r="D11" s="37" t="s">
        <v>39</v>
      </c>
      <c r="E11" s="38" t="s">
        <v>37</v>
      </c>
      <c r="F11" s="39"/>
      <c r="G11" s="49"/>
      <c r="H11" s="40">
        <f t="shared" ref="H11:H16" si="1">IF($D$3="si",($G$5/$G$6*G11),IF($D$3="no",G11*$G$4,0))</f>
        <v>0</v>
      </c>
      <c r="I11" s="41"/>
      <c r="J11" s="152">
        <v>2181.4</v>
      </c>
      <c r="K11" s="43"/>
      <c r="L11" s="50"/>
      <c r="M11" s="44"/>
      <c r="N11" s="45">
        <f t="shared" ref="N11:N20" si="2">SUM(H11:M11)</f>
        <v>2181.4</v>
      </c>
      <c r="O11" s="51">
        <v>2181.4</v>
      </c>
      <c r="P11" s="53"/>
      <c r="Q11" s="18"/>
      <c r="R11" s="150">
        <v>1300.54</v>
      </c>
    </row>
    <row r="12" spans="1:18" ht="30" customHeight="1">
      <c r="A12" s="47">
        <v>2</v>
      </c>
      <c r="B12" s="52">
        <v>41674</v>
      </c>
      <c r="C12" s="48" t="s">
        <v>38</v>
      </c>
      <c r="D12" s="38" t="s">
        <v>41</v>
      </c>
      <c r="E12" s="38" t="s">
        <v>37</v>
      </c>
      <c r="F12" s="54"/>
      <c r="G12" s="49"/>
      <c r="H12" s="40">
        <f t="shared" si="1"/>
        <v>0</v>
      </c>
      <c r="I12" s="41"/>
      <c r="J12" s="152">
        <v>60.5</v>
      </c>
      <c r="K12" s="43"/>
      <c r="L12" s="50"/>
      <c r="M12" s="44"/>
      <c r="N12" s="45">
        <f t="shared" si="2"/>
        <v>60.5</v>
      </c>
      <c r="O12" s="51">
        <v>60.5</v>
      </c>
      <c r="P12" s="53"/>
      <c r="Q12" s="18"/>
      <c r="R12" s="150">
        <v>36.35</v>
      </c>
    </row>
    <row r="13" spans="1:18" ht="30" customHeight="1">
      <c r="A13" s="47">
        <v>4</v>
      </c>
      <c r="B13" s="52">
        <v>41679</v>
      </c>
      <c r="C13" s="48" t="s">
        <v>38</v>
      </c>
      <c r="D13" s="38" t="s">
        <v>41</v>
      </c>
      <c r="E13" s="38" t="s">
        <v>37</v>
      </c>
      <c r="F13" s="54"/>
      <c r="G13" s="49"/>
      <c r="H13" s="40">
        <f t="shared" si="1"/>
        <v>0</v>
      </c>
      <c r="I13" s="41"/>
      <c r="J13" s="152">
        <v>44.22</v>
      </c>
      <c r="K13" s="43"/>
      <c r="L13" s="50"/>
      <c r="M13" s="44"/>
      <c r="N13" s="45">
        <f t="shared" si="2"/>
        <v>44.22</v>
      </c>
      <c r="O13" s="51">
        <v>44.22</v>
      </c>
      <c r="P13" s="53"/>
      <c r="Q13" s="18"/>
      <c r="R13" s="150">
        <v>26.45</v>
      </c>
    </row>
    <row r="14" spans="1:18" ht="30" customHeight="1">
      <c r="A14" s="47">
        <v>6</v>
      </c>
      <c r="B14" s="52">
        <v>41683</v>
      </c>
      <c r="C14" s="48" t="s">
        <v>42</v>
      </c>
      <c r="D14" s="38" t="s">
        <v>41</v>
      </c>
      <c r="E14" s="38" t="s">
        <v>37</v>
      </c>
      <c r="F14" s="48"/>
      <c r="G14" s="49"/>
      <c r="H14" s="40">
        <f t="shared" si="1"/>
        <v>0</v>
      </c>
      <c r="I14" s="41"/>
      <c r="J14" s="153">
        <v>29.78</v>
      </c>
      <c r="K14" s="50"/>
      <c r="L14" s="50"/>
      <c r="M14" s="44"/>
      <c r="N14" s="45">
        <f t="shared" si="2"/>
        <v>29.78</v>
      </c>
      <c r="O14" s="51">
        <v>29.78</v>
      </c>
      <c r="P14" s="53"/>
      <c r="Q14" s="18"/>
      <c r="R14" s="150">
        <v>17.82</v>
      </c>
    </row>
    <row r="15" spans="1:18" ht="30" customHeight="1">
      <c r="A15" s="47">
        <v>7</v>
      </c>
      <c r="B15" s="52" t="s">
        <v>43</v>
      </c>
      <c r="C15" s="48" t="s">
        <v>42</v>
      </c>
      <c r="D15" s="38" t="s">
        <v>41</v>
      </c>
      <c r="E15" s="38" t="s">
        <v>37</v>
      </c>
      <c r="F15" s="48"/>
      <c r="G15" s="49"/>
      <c r="H15" s="40">
        <f t="shared" si="1"/>
        <v>0</v>
      </c>
      <c r="I15" s="42"/>
      <c r="J15" s="152">
        <v>61.6</v>
      </c>
      <c r="K15" s="43"/>
      <c r="L15" s="50"/>
      <c r="M15" s="44"/>
      <c r="N15" s="45">
        <f t="shared" si="2"/>
        <v>61.6</v>
      </c>
      <c r="O15" s="51">
        <v>61.6</v>
      </c>
      <c r="P15" s="53"/>
      <c r="Q15" s="18"/>
      <c r="R15" s="150">
        <v>36.85</v>
      </c>
    </row>
    <row r="16" spans="1:18" ht="30" customHeight="1" thickBot="1">
      <c r="A16" s="47">
        <v>8</v>
      </c>
      <c r="B16" s="36">
        <v>41683</v>
      </c>
      <c r="C16" s="48" t="s">
        <v>42</v>
      </c>
      <c r="D16" s="56" t="s">
        <v>44</v>
      </c>
      <c r="E16" s="54" t="s">
        <v>37</v>
      </c>
      <c r="F16" s="57"/>
      <c r="G16" s="49"/>
      <c r="H16" s="40">
        <f t="shared" si="1"/>
        <v>0</v>
      </c>
      <c r="I16" s="58"/>
      <c r="J16" s="153">
        <v>120</v>
      </c>
      <c r="K16" s="50"/>
      <c r="L16" s="50"/>
      <c r="M16" s="44"/>
      <c r="N16" s="45">
        <f t="shared" si="2"/>
        <v>120</v>
      </c>
      <c r="O16" s="51">
        <v>120</v>
      </c>
      <c r="P16" s="53"/>
      <c r="Q16" s="18"/>
      <c r="R16" s="150">
        <v>71.790000000000006</v>
      </c>
    </row>
    <row r="17" spans="1:18" ht="19.5" thickTop="1">
      <c r="A17" s="47">
        <v>9</v>
      </c>
      <c r="B17" s="36">
        <v>41696</v>
      </c>
      <c r="C17" s="37" t="s">
        <v>65</v>
      </c>
      <c r="D17" s="37" t="s">
        <v>66</v>
      </c>
      <c r="E17" s="91" t="s">
        <v>37</v>
      </c>
      <c r="F17" s="91"/>
      <c r="G17" s="92"/>
      <c r="H17" s="93">
        <f>IF($E$3="si",($H$5/$H$6*G17),IF($E$3="no",G17*$H$4,0))</f>
        <v>0</v>
      </c>
      <c r="I17" s="94"/>
      <c r="J17" s="154">
        <v>34.54</v>
      </c>
      <c r="K17" s="41"/>
      <c r="L17" s="42"/>
      <c r="M17" s="50"/>
      <c r="N17" s="45">
        <f t="shared" si="2"/>
        <v>34.54</v>
      </c>
      <c r="O17" s="51"/>
      <c r="P17" s="53"/>
      <c r="Q17" s="18"/>
      <c r="R17" s="150">
        <v>19.89</v>
      </c>
    </row>
    <row r="18" spans="1:18">
      <c r="A18" s="47">
        <v>10</v>
      </c>
      <c r="B18" s="36">
        <v>41694</v>
      </c>
      <c r="C18" s="37" t="s">
        <v>65</v>
      </c>
      <c r="D18" s="48" t="s">
        <v>67</v>
      </c>
      <c r="E18" s="91" t="s">
        <v>37</v>
      </c>
      <c r="F18" s="91"/>
      <c r="G18" s="95"/>
      <c r="H18" s="93">
        <f>IF($E$3="si",($H$5/$H$6*G18),IF($E$3="no",G18*$H$4,0))</f>
        <v>0</v>
      </c>
      <c r="I18" s="94"/>
      <c r="J18" s="154">
        <v>45.12</v>
      </c>
      <c r="K18" s="41"/>
      <c r="L18" s="42"/>
      <c r="M18" s="50"/>
      <c r="N18" s="45">
        <f t="shared" si="2"/>
        <v>45.12</v>
      </c>
      <c r="O18" s="51">
        <v>45.12</v>
      </c>
      <c r="P18" s="53"/>
      <c r="Q18" s="18"/>
      <c r="R18" s="150">
        <v>26.7</v>
      </c>
    </row>
    <row r="19" spans="1:18" ht="54" customHeight="1">
      <c r="A19" s="47">
        <v>11</v>
      </c>
      <c r="B19" s="52">
        <v>41689</v>
      </c>
      <c r="C19" s="37" t="s">
        <v>65</v>
      </c>
      <c r="D19" s="155" t="s">
        <v>70</v>
      </c>
      <c r="E19" s="91" t="s">
        <v>37</v>
      </c>
      <c r="F19" s="91"/>
      <c r="G19" s="95"/>
      <c r="H19" s="93">
        <f t="shared" ref="H19" si="3">IF($E$3="si",($H$5/$H$6*G19),IF($E$3="no",G19*$H$4,0))</f>
        <v>0</v>
      </c>
      <c r="I19" s="94"/>
      <c r="J19" s="154"/>
      <c r="K19" s="41">
        <v>276.3</v>
      </c>
      <c r="L19" s="42"/>
      <c r="M19" s="50"/>
      <c r="N19" s="45">
        <f t="shared" si="2"/>
        <v>276.3</v>
      </c>
      <c r="O19" s="51">
        <v>276.3</v>
      </c>
      <c r="P19" s="53"/>
      <c r="Q19" s="18"/>
      <c r="R19" s="150">
        <v>163.82</v>
      </c>
    </row>
    <row r="20" spans="1:18">
      <c r="A20" s="47">
        <v>12</v>
      </c>
      <c r="B20" s="36"/>
      <c r="C20" s="48"/>
      <c r="D20" s="56"/>
      <c r="E20" s="54"/>
      <c r="F20" s="57"/>
      <c r="G20" s="49"/>
      <c r="H20" s="40"/>
      <c r="I20" s="58"/>
      <c r="J20" s="55"/>
      <c r="K20" s="50"/>
      <c r="L20" s="50"/>
      <c r="M20" s="44"/>
      <c r="N20" s="45">
        <f t="shared" si="2"/>
        <v>0</v>
      </c>
      <c r="O20" s="51"/>
      <c r="P20" s="53"/>
      <c r="Q20" s="18"/>
      <c r="R20" s="150"/>
    </row>
    <row r="21" spans="1:18">
      <c r="A21" s="47">
        <v>13</v>
      </c>
      <c r="B21" s="36"/>
      <c r="C21" s="48"/>
      <c r="D21" s="56"/>
      <c r="E21" s="54"/>
      <c r="F21" s="57"/>
      <c r="G21" s="49"/>
      <c r="H21" s="40">
        <f t="shared" ref="H21:H24" si="4">IF($D$3="si",($G$5/$G$6*G21),IF($D$3="no",G21*$G$4,0))</f>
        <v>0</v>
      </c>
      <c r="I21" s="58"/>
      <c r="J21" s="55"/>
      <c r="K21" s="50"/>
      <c r="L21" s="50"/>
      <c r="M21" s="44"/>
      <c r="N21" s="45">
        <f>SUM(H21:M21)</f>
        <v>0</v>
      </c>
      <c r="O21" s="51"/>
      <c r="P21" s="53"/>
      <c r="Q21" s="18"/>
      <c r="R21" s="53"/>
    </row>
    <row r="22" spans="1:18">
      <c r="A22" s="47">
        <v>14</v>
      </c>
      <c r="B22" s="36"/>
      <c r="C22" s="48"/>
      <c r="D22" s="56"/>
      <c r="E22" s="54"/>
      <c r="F22" s="57"/>
      <c r="G22" s="49"/>
      <c r="H22" s="40">
        <f t="shared" si="4"/>
        <v>0</v>
      </c>
      <c r="I22" s="58"/>
      <c r="J22" s="55"/>
      <c r="K22" s="50"/>
      <c r="L22" s="50"/>
      <c r="M22" s="44"/>
      <c r="N22" s="45">
        <f t="shared" ref="N22:N24" si="5">SUM(H22:M22)</f>
        <v>0</v>
      </c>
      <c r="O22" s="51"/>
      <c r="P22" s="53"/>
      <c r="Q22" s="18"/>
      <c r="R22" s="53"/>
    </row>
    <row r="23" spans="1:18">
      <c r="A23" s="47">
        <v>15</v>
      </c>
      <c r="B23" s="36"/>
      <c r="C23" s="48"/>
      <c r="D23" s="56"/>
      <c r="E23" s="54"/>
      <c r="F23" s="57"/>
      <c r="G23" s="49"/>
      <c r="H23" s="40">
        <f t="shared" si="4"/>
        <v>0</v>
      </c>
      <c r="I23" s="58"/>
      <c r="J23" s="55"/>
      <c r="K23" s="50"/>
      <c r="L23" s="50"/>
      <c r="M23" s="44"/>
      <c r="N23" s="45">
        <f t="shared" si="5"/>
        <v>0</v>
      </c>
      <c r="O23" s="51"/>
      <c r="P23" s="53"/>
      <c r="Q23" s="18"/>
      <c r="R23" s="53"/>
    </row>
    <row r="24" spans="1:18">
      <c r="A24" s="47">
        <v>16</v>
      </c>
      <c r="B24" s="36"/>
      <c r="C24" s="48"/>
      <c r="D24" s="56"/>
      <c r="E24" s="54"/>
      <c r="F24" s="57"/>
      <c r="G24" s="49"/>
      <c r="H24" s="40">
        <f t="shared" si="4"/>
        <v>0</v>
      </c>
      <c r="I24" s="58"/>
      <c r="J24" s="55"/>
      <c r="K24" s="50"/>
      <c r="L24" s="50"/>
      <c r="M24" s="44"/>
      <c r="N24" s="45">
        <f t="shared" si="5"/>
        <v>0</v>
      </c>
      <c r="O24" s="51"/>
      <c r="P24" s="53"/>
      <c r="Q24" s="18"/>
      <c r="R24" s="53"/>
    </row>
    <row r="25" spans="1:18">
      <c r="A25" s="47">
        <v>17</v>
      </c>
      <c r="B25" s="36"/>
      <c r="C25" s="48"/>
      <c r="D25" s="56"/>
      <c r="E25" s="54"/>
      <c r="F25" s="57"/>
      <c r="G25" s="49"/>
      <c r="H25" s="40">
        <f t="shared" ref="H25:H28" si="6">IF($D$3="si",($G$5/$G$6*G25),IF($D$3="no",G25*$G$4,0))</f>
        <v>0</v>
      </c>
      <c r="I25" s="58"/>
      <c r="J25" s="55"/>
      <c r="K25" s="50"/>
      <c r="L25" s="50"/>
      <c r="M25" s="44"/>
      <c r="N25" s="45">
        <f>SUM(H25:M25)</f>
        <v>0</v>
      </c>
      <c r="O25" s="51"/>
      <c r="P25" s="53"/>
      <c r="Q25" s="18"/>
      <c r="R25" s="53"/>
    </row>
    <row r="26" spans="1:18">
      <c r="A26" s="47">
        <v>18</v>
      </c>
      <c r="B26" s="36"/>
      <c r="C26" s="48"/>
      <c r="D26" s="56"/>
      <c r="E26" s="54"/>
      <c r="F26" s="57"/>
      <c r="G26" s="49"/>
      <c r="H26" s="40">
        <f t="shared" si="6"/>
        <v>0</v>
      </c>
      <c r="I26" s="58"/>
      <c r="J26" s="55"/>
      <c r="K26" s="50"/>
      <c r="L26" s="50"/>
      <c r="M26" s="44"/>
      <c r="N26" s="45">
        <f t="shared" ref="N26:N28" si="7">SUM(H26:M26)</f>
        <v>0</v>
      </c>
      <c r="O26" s="51"/>
      <c r="P26" s="53"/>
      <c r="Q26" s="18"/>
      <c r="R26" s="53"/>
    </row>
    <row r="27" spans="1:18">
      <c r="A27" s="47">
        <v>19</v>
      </c>
      <c r="B27" s="36"/>
      <c r="C27" s="48"/>
      <c r="D27" s="56"/>
      <c r="E27" s="54"/>
      <c r="F27" s="57"/>
      <c r="G27" s="49"/>
      <c r="H27" s="40">
        <f t="shared" si="6"/>
        <v>0</v>
      </c>
      <c r="I27" s="58"/>
      <c r="J27" s="55"/>
      <c r="K27" s="50"/>
      <c r="L27" s="50"/>
      <c r="M27" s="44"/>
      <c r="N27" s="45">
        <f t="shared" si="7"/>
        <v>0</v>
      </c>
      <c r="O27" s="51"/>
      <c r="P27" s="53"/>
      <c r="Q27" s="18"/>
      <c r="R27" s="53"/>
    </row>
    <row r="28" spans="1:18">
      <c r="A28" s="47">
        <v>20</v>
      </c>
      <c r="B28" s="36"/>
      <c r="C28" s="48"/>
      <c r="D28" s="56"/>
      <c r="E28" s="54"/>
      <c r="F28" s="57"/>
      <c r="G28" s="49"/>
      <c r="H28" s="40">
        <f t="shared" si="6"/>
        <v>0</v>
      </c>
      <c r="I28" s="58"/>
      <c r="J28" s="55"/>
      <c r="K28" s="50"/>
      <c r="L28" s="50"/>
      <c r="M28" s="44"/>
      <c r="N28" s="45">
        <f t="shared" si="7"/>
        <v>0</v>
      </c>
      <c r="O28" s="51"/>
      <c r="P28" s="53"/>
      <c r="Q28" s="18"/>
      <c r="R28" s="53"/>
    </row>
    <row r="29" spans="1:18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Q29" s="18"/>
    </row>
    <row r="30" spans="1:18">
      <c r="A30" s="61"/>
      <c r="B30" s="62"/>
      <c r="C30" s="63"/>
      <c r="D30" s="64"/>
      <c r="E30" s="64"/>
      <c r="F30" s="65"/>
      <c r="G30" s="66"/>
      <c r="H30" s="67"/>
      <c r="I30" s="68"/>
      <c r="J30" s="68"/>
      <c r="K30" s="68"/>
      <c r="L30" s="68"/>
      <c r="M30" s="68"/>
      <c r="N30" s="69"/>
      <c r="O30" s="70"/>
      <c r="Q30" s="18"/>
    </row>
    <row r="31" spans="1:18">
      <c r="A31" s="59"/>
      <c r="B31" s="71" t="s">
        <v>45</v>
      </c>
      <c r="C31" s="71"/>
      <c r="D31" s="71"/>
      <c r="E31" s="60"/>
      <c r="F31" s="60"/>
      <c r="G31" s="71" t="s">
        <v>46</v>
      </c>
      <c r="H31" s="71"/>
      <c r="I31" s="71"/>
      <c r="J31" s="60"/>
      <c r="K31" s="60"/>
      <c r="L31" s="71" t="s">
        <v>47</v>
      </c>
      <c r="M31" s="71"/>
      <c r="N31" s="71"/>
      <c r="O31" s="60"/>
      <c r="Q31" s="18"/>
    </row>
    <row r="32" spans="1:18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Q32" s="18"/>
    </row>
    <row r="33" spans="1:17">
      <c r="A33" s="59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Q33" s="18"/>
    </row>
  </sheetData>
  <mergeCells count="27">
    <mergeCell ref="P8:P10"/>
    <mergeCell ref="L9:L10"/>
    <mergeCell ref="M9:M10"/>
    <mergeCell ref="R8:R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2" priority="1" operator="notEqual">
      <formula>0</formula>
    </cfRule>
  </conditionalFormatting>
  <dataValidations count="11">
    <dataValidation type="textLength" operator="greaterThan" allowBlank="1" sqref="C30 C14 C16 C20:C28 D18">
      <formula1>1</formula1>
      <formula2>0</formula2>
    </dataValidation>
    <dataValidation type="date" operator="greaterThanOrEqual" showErrorMessage="1" errorTitle="Data" error="Inserire una data superiore al 1/11/2000" sqref="B30 B16:B18 B20:B28">
      <formula1>36831</formula1>
      <formula2>0</formula2>
    </dataValidation>
    <dataValidation type="textLength" operator="greaterThan" sqref="F30 F12:F13 F16 F20:F28">
      <formula1>1</formula1>
      <formula2>0</formula2>
    </dataValidation>
    <dataValidation type="textLength" operator="greaterThan" allowBlank="1" showErrorMessage="1" sqref="D30:E30 E12:E14 D16:E16 D20:E28">
      <formula1>1</formula1>
      <formula2>0</formula2>
    </dataValidation>
    <dataValidation type="whole" operator="greaterThanOrEqual" allowBlank="1" showErrorMessage="1" errorTitle="Valore" error="Inserire un numero maggiore o uguale a 0 (zero)!" sqref="N30 N11:N28">
      <formula1>0</formula1>
      <formula2>0</formula2>
    </dataValidation>
    <dataValidation type="decimal" operator="greaterThanOrEqual" allowBlank="1" showErrorMessage="1" errorTitle="Valore" error="Inserire un numero maggiore o uguale a 0 (zero)!" sqref="H30:M30 H11:M16 H20:M28 H17:K17 H18:J19 L17:M19">
      <formula1>0</formula1>
      <formula2>0</formula2>
    </dataValidation>
    <dataValidation type="list" allowBlank="1" showInputMessage="1" showErrorMessage="1" sqref="D3:E3">
      <formula1>$R$1:$R$2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3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topLeftCell="D1" zoomScale="60" zoomScaleNormal="50" workbookViewId="0">
      <selection activeCell="Q13" sqref="Q13"/>
    </sheetView>
  </sheetViews>
  <sheetFormatPr defaultRowHeight="18.75"/>
  <cols>
    <col min="1" max="1" width="6.7109375" style="72" customWidth="1"/>
    <col min="2" max="2" width="19.42578125" style="18" customWidth="1"/>
    <col min="3" max="3" width="18.85546875" style="18" customWidth="1"/>
    <col min="4" max="4" width="36" style="18" customWidth="1"/>
    <col min="5" max="5" width="28.7109375" style="18" customWidth="1"/>
    <col min="6" max="6" width="39.42578125" style="18" customWidth="1"/>
    <col min="7" max="7" width="30.5703125" style="18" customWidth="1"/>
    <col min="8" max="8" width="41.140625" style="18" customWidth="1"/>
    <col min="9" max="10" width="26.42578125" style="18" customWidth="1"/>
    <col min="11" max="11" width="24.140625" style="18" customWidth="1"/>
    <col min="12" max="12" width="22.140625" style="18" customWidth="1"/>
    <col min="13" max="13" width="25.5703125" style="18" customWidth="1"/>
    <col min="14" max="15" width="19.85546875" style="18" customWidth="1"/>
    <col min="16" max="16" width="21.85546875" style="18" bestFit="1" customWidth="1"/>
    <col min="17" max="17" width="19.85546875" style="18" customWidth="1"/>
    <col min="18" max="18" width="19.85546875" style="5" customWidth="1"/>
    <col min="19" max="19" width="8.5703125" style="18" customWidth="1"/>
    <col min="20" max="16384" width="9.140625" style="18"/>
  </cols>
  <sheetData>
    <row r="1" spans="1:19" s="4" customFormat="1" ht="44.25" customHeight="1">
      <c r="A1" s="1"/>
      <c r="B1" s="104" t="s">
        <v>0</v>
      </c>
      <c r="C1" s="104"/>
      <c r="D1" s="104"/>
      <c r="E1" s="105" t="s">
        <v>1</v>
      </c>
      <c r="F1" s="105"/>
      <c r="G1" s="2" t="s">
        <v>60</v>
      </c>
      <c r="H1" s="3" t="s">
        <v>63</v>
      </c>
      <c r="L1" s="4" t="s">
        <v>2</v>
      </c>
      <c r="M1" s="5">
        <f>+P1-N7</f>
        <v>0</v>
      </c>
      <c r="N1" s="6" t="s">
        <v>3</v>
      </c>
      <c r="O1" s="7"/>
      <c r="P1" s="73">
        <f>SUM(H7:M7)</f>
        <v>14400.31</v>
      </c>
      <c r="Q1" s="156">
        <f>SUM(P11:P13)</f>
        <v>292.27999999999997</v>
      </c>
      <c r="R1" s="151">
        <f>SUM(Q11:Q13)</f>
        <v>176.23000000000002</v>
      </c>
    </row>
    <row r="2" spans="1:19" s="4" customFormat="1" ht="35.25" customHeight="1">
      <c r="A2" s="1"/>
      <c r="B2" s="106" t="s">
        <v>5</v>
      </c>
      <c r="C2" s="106"/>
      <c r="D2" s="106"/>
      <c r="E2" s="105"/>
      <c r="F2" s="105"/>
      <c r="G2" s="9"/>
      <c r="H2" s="9"/>
      <c r="N2" s="10" t="s">
        <v>6</v>
      </c>
      <c r="O2" s="11"/>
      <c r="P2" s="12"/>
      <c r="Q2" s="156"/>
      <c r="R2" s="151"/>
    </row>
    <row r="3" spans="1:19" s="4" customFormat="1" ht="35.25" customHeight="1">
      <c r="A3" s="1"/>
      <c r="B3" s="106" t="s">
        <v>8</v>
      </c>
      <c r="C3" s="106"/>
      <c r="D3" s="106"/>
      <c r="E3" s="105" t="s">
        <v>7</v>
      </c>
      <c r="F3" s="105"/>
      <c r="N3" s="10" t="s">
        <v>9</v>
      </c>
      <c r="O3" s="11"/>
      <c r="P3" s="12">
        <f>+O7</f>
        <v>14400.31</v>
      </c>
      <c r="Q3" s="157">
        <f>SUM(P11:P13)</f>
        <v>292.27999999999997</v>
      </c>
      <c r="R3" s="158">
        <f>SUM(Q11:Q13)</f>
        <v>176.23000000000002</v>
      </c>
    </row>
    <row r="4" spans="1:19" s="4" customFormat="1" ht="35.25" customHeight="1" thickBot="1">
      <c r="A4" s="1"/>
      <c r="E4" s="15"/>
      <c r="F4" s="15"/>
      <c r="G4" s="10" t="s">
        <v>10</v>
      </c>
      <c r="H4" s="74">
        <v>1</v>
      </c>
      <c r="I4" s="17"/>
      <c r="J4" s="17"/>
      <c r="K4" s="17"/>
      <c r="L4" s="18"/>
      <c r="M4" s="18"/>
      <c r="N4" s="19"/>
      <c r="O4" s="20"/>
      <c r="P4" s="21"/>
      <c r="Q4" s="157"/>
      <c r="R4" s="158"/>
    </row>
    <row r="5" spans="1:19" s="4" customFormat="1" ht="46.5" customHeight="1" thickTop="1" thickBot="1">
      <c r="A5" s="1"/>
      <c r="B5" s="22" t="s">
        <v>11</v>
      </c>
      <c r="C5" s="75"/>
      <c r="D5" s="23"/>
      <c r="E5" s="24">
        <v>3</v>
      </c>
      <c r="F5" s="15"/>
      <c r="G5" s="76" t="s">
        <v>48</v>
      </c>
      <c r="H5" s="74">
        <v>1.1100000000000001</v>
      </c>
      <c r="N5" s="107" t="s">
        <v>13</v>
      </c>
      <c r="O5" s="107"/>
      <c r="P5" s="77">
        <f>P1-P2-P3</f>
        <v>0</v>
      </c>
      <c r="Q5" s="157">
        <f>Q1-Q3</f>
        <v>0</v>
      </c>
      <c r="R5" s="158">
        <f>R1-R3</f>
        <v>0</v>
      </c>
    </row>
    <row r="6" spans="1:19" s="4" customFormat="1" ht="43.5" customHeight="1" thickTop="1" thickBot="1">
      <c r="A6" s="1"/>
      <c r="B6" s="78" t="s">
        <v>64</v>
      </c>
      <c r="C6" s="78"/>
      <c r="D6" s="78"/>
      <c r="E6" s="15"/>
      <c r="F6" s="15"/>
      <c r="G6" s="76" t="s">
        <v>49</v>
      </c>
      <c r="H6" s="79">
        <v>11.11</v>
      </c>
      <c r="R6" s="14"/>
      <c r="S6" s="15"/>
    </row>
    <row r="7" spans="1:19" s="4" customFormat="1" ht="27" customHeight="1" thickBot="1">
      <c r="A7" s="80"/>
      <c r="B7" s="81"/>
      <c r="C7" s="81"/>
      <c r="D7" s="82" t="s">
        <v>16</v>
      </c>
      <c r="E7" s="134" t="s">
        <v>17</v>
      </c>
      <c r="F7" s="135"/>
      <c r="G7" s="83">
        <f t="shared" ref="G7:O7" si="0">SUM(G11:G28)</f>
        <v>0</v>
      </c>
      <c r="H7" s="83">
        <f t="shared" si="0"/>
        <v>0</v>
      </c>
      <c r="I7" s="84">
        <f t="shared" si="0"/>
        <v>0</v>
      </c>
      <c r="J7" s="85">
        <f t="shared" si="0"/>
        <v>0</v>
      </c>
      <c r="K7" s="86">
        <f t="shared" si="0"/>
        <v>0</v>
      </c>
      <c r="L7" s="86">
        <f t="shared" si="0"/>
        <v>1500</v>
      </c>
      <c r="M7" s="86">
        <f t="shared" si="0"/>
        <v>12900.31</v>
      </c>
      <c r="N7" s="86">
        <f t="shared" si="0"/>
        <v>14400.31</v>
      </c>
      <c r="O7" s="87">
        <f t="shared" si="0"/>
        <v>14400.31</v>
      </c>
      <c r="P7" s="14"/>
    </row>
    <row r="8" spans="1:19" ht="36" customHeight="1" thickTop="1" thickBot="1">
      <c r="A8" s="136"/>
      <c r="B8" s="88"/>
      <c r="C8" s="137" t="s">
        <v>19</v>
      </c>
      <c r="D8" s="140" t="s">
        <v>20</v>
      </c>
      <c r="E8" s="114" t="s">
        <v>50</v>
      </c>
      <c r="F8" s="141" t="s">
        <v>51</v>
      </c>
      <c r="G8" s="142" t="s">
        <v>23</v>
      </c>
      <c r="H8" s="143" t="s">
        <v>24</v>
      </c>
      <c r="I8" s="122" t="s">
        <v>25</v>
      </c>
      <c r="J8" s="122" t="s">
        <v>26</v>
      </c>
      <c r="K8" s="122" t="s">
        <v>27</v>
      </c>
      <c r="L8" s="123" t="s">
        <v>28</v>
      </c>
      <c r="M8" s="124"/>
      <c r="N8" s="146" t="s">
        <v>3</v>
      </c>
      <c r="O8" s="147" t="s">
        <v>29</v>
      </c>
      <c r="P8" s="126" t="s">
        <v>30</v>
      </c>
      <c r="Q8" s="126" t="s">
        <v>62</v>
      </c>
    </row>
    <row r="9" spans="1:19" ht="36" customHeight="1" thickTop="1" thickBot="1">
      <c r="A9" s="113"/>
      <c r="B9" s="88" t="s">
        <v>18</v>
      </c>
      <c r="C9" s="138"/>
      <c r="D9" s="114"/>
      <c r="E9" s="114"/>
      <c r="F9" s="141"/>
      <c r="G9" s="142"/>
      <c r="H9" s="144"/>
      <c r="I9" s="121" t="s">
        <v>32</v>
      </c>
      <c r="J9" s="121"/>
      <c r="K9" s="121" t="s">
        <v>33</v>
      </c>
      <c r="L9" s="122" t="s">
        <v>34</v>
      </c>
      <c r="M9" s="148" t="s">
        <v>35</v>
      </c>
      <c r="N9" s="133"/>
      <c r="O9" s="125"/>
      <c r="P9" s="127"/>
      <c r="Q9" s="127"/>
    </row>
    <row r="10" spans="1:19" ht="37.5" customHeight="1" thickTop="1" thickBot="1">
      <c r="A10" s="113"/>
      <c r="B10" s="89"/>
      <c r="C10" s="139"/>
      <c r="D10" s="114"/>
      <c r="E10" s="114"/>
      <c r="F10" s="141"/>
      <c r="G10" s="90" t="s">
        <v>36</v>
      </c>
      <c r="H10" s="145"/>
      <c r="I10" s="121"/>
      <c r="J10" s="121"/>
      <c r="K10" s="121"/>
      <c r="L10" s="121"/>
      <c r="M10" s="149"/>
      <c r="N10" s="133"/>
      <c r="O10" s="125"/>
      <c r="P10" s="128"/>
      <c r="Q10" s="128"/>
    </row>
    <row r="11" spans="1:19" ht="30" customHeight="1" thickTop="1">
      <c r="A11" s="35">
        <v>1</v>
      </c>
      <c r="B11" s="36">
        <v>41675</v>
      </c>
      <c r="C11" s="37" t="s">
        <v>52</v>
      </c>
      <c r="D11" s="37" t="s">
        <v>53</v>
      </c>
      <c r="E11" s="91"/>
      <c r="F11" s="91" t="s">
        <v>54</v>
      </c>
      <c r="G11" s="92"/>
      <c r="H11" s="93">
        <f>IF($E$3="si",($H$5/$H$6*G11),IF($E$3="no",G11*$H$4,0))</f>
        <v>0</v>
      </c>
      <c r="I11" s="94"/>
      <c r="J11" s="94"/>
      <c r="K11" s="41"/>
      <c r="L11" s="42"/>
      <c r="M11" s="50">
        <v>3367.24</v>
      </c>
      <c r="N11" s="45">
        <f t="shared" ref="N11:N17" si="1">SUM(H11:M11)</f>
        <v>3367.24</v>
      </c>
      <c r="O11" s="46">
        <v>3367.24</v>
      </c>
      <c r="P11" s="53">
        <v>68.290000000000006</v>
      </c>
      <c r="Q11" s="150">
        <v>41.65</v>
      </c>
    </row>
    <row r="12" spans="1:19" ht="30" customHeight="1">
      <c r="A12" s="47">
        <v>2</v>
      </c>
      <c r="B12" s="36">
        <v>41676</v>
      </c>
      <c r="C12" s="37" t="s">
        <v>52</v>
      </c>
      <c r="D12" s="48" t="s">
        <v>55</v>
      </c>
      <c r="E12" s="91"/>
      <c r="F12" s="91" t="s">
        <v>54</v>
      </c>
      <c r="G12" s="95"/>
      <c r="H12" s="93">
        <f>IF($E$3="si",($H$5/$H$6*G12),IF($E$3="no",G12*$H$4,0))</f>
        <v>0</v>
      </c>
      <c r="I12" s="94"/>
      <c r="J12" s="94"/>
      <c r="K12" s="41"/>
      <c r="L12" s="42"/>
      <c r="M12" s="50">
        <v>9533.07</v>
      </c>
      <c r="N12" s="45">
        <f t="shared" si="1"/>
        <v>9533.07</v>
      </c>
      <c r="O12" s="51">
        <v>9533.07</v>
      </c>
      <c r="P12" s="53">
        <v>193.35</v>
      </c>
      <c r="Q12" s="150">
        <v>116.34</v>
      </c>
    </row>
    <row r="13" spans="1:19" ht="30" customHeight="1">
      <c r="A13" s="47">
        <v>3</v>
      </c>
      <c r="B13" s="52">
        <v>41679</v>
      </c>
      <c r="C13" s="37" t="s">
        <v>52</v>
      </c>
      <c r="D13" s="37" t="s">
        <v>56</v>
      </c>
      <c r="E13" s="91"/>
      <c r="F13" s="91" t="s">
        <v>54</v>
      </c>
      <c r="G13" s="95"/>
      <c r="H13" s="93">
        <f t="shared" ref="H13:H28" si="2">IF($E$3="si",($H$5/$H$6*G13),IF($E$3="no",G13*$H$4,0))</f>
        <v>0</v>
      </c>
      <c r="I13" s="94"/>
      <c r="J13" s="94"/>
      <c r="K13" s="41"/>
      <c r="L13" s="42">
        <v>1500</v>
      </c>
      <c r="M13" s="50"/>
      <c r="N13" s="45">
        <f t="shared" si="1"/>
        <v>1500</v>
      </c>
      <c r="O13" s="51">
        <v>1500</v>
      </c>
      <c r="P13" s="53">
        <v>30.64</v>
      </c>
      <c r="Q13" s="150">
        <v>18.239999999999998</v>
      </c>
    </row>
    <row r="14" spans="1:19" ht="30" customHeight="1">
      <c r="A14" s="47">
        <v>4</v>
      </c>
      <c r="B14" s="52"/>
      <c r="C14" s="37"/>
      <c r="D14" s="37"/>
      <c r="E14" s="91"/>
      <c r="F14" s="91"/>
      <c r="G14" s="95"/>
      <c r="H14" s="93">
        <f t="shared" si="2"/>
        <v>0</v>
      </c>
      <c r="I14" s="94"/>
      <c r="J14" s="94"/>
      <c r="K14" s="41"/>
      <c r="L14" s="42"/>
      <c r="M14" s="50"/>
      <c r="N14" s="45">
        <f t="shared" si="1"/>
        <v>0</v>
      </c>
      <c r="O14" s="51"/>
      <c r="P14" s="53"/>
      <c r="Q14" s="150"/>
    </row>
    <row r="15" spans="1:19" ht="30" customHeight="1">
      <c r="A15" s="47">
        <v>5</v>
      </c>
      <c r="B15" s="52"/>
      <c r="C15" s="37"/>
      <c r="D15" s="37"/>
      <c r="E15" s="91"/>
      <c r="F15" s="91"/>
      <c r="G15" s="95"/>
      <c r="H15" s="93">
        <f t="shared" si="2"/>
        <v>0</v>
      </c>
      <c r="I15" s="94"/>
      <c r="J15" s="94"/>
      <c r="K15" s="41"/>
      <c r="L15" s="42"/>
      <c r="M15" s="50"/>
      <c r="N15" s="45">
        <f t="shared" si="1"/>
        <v>0</v>
      </c>
      <c r="O15" s="51"/>
      <c r="P15" s="53"/>
      <c r="Q15" s="53"/>
    </row>
    <row r="16" spans="1:19" ht="30" customHeight="1">
      <c r="A16" s="47">
        <v>6</v>
      </c>
      <c r="B16" s="52"/>
      <c r="C16" s="37"/>
      <c r="D16" s="37"/>
      <c r="E16" s="91"/>
      <c r="F16" s="91"/>
      <c r="G16" s="95"/>
      <c r="H16" s="93">
        <f t="shared" si="2"/>
        <v>0</v>
      </c>
      <c r="I16" s="94"/>
      <c r="J16" s="94"/>
      <c r="K16" s="41"/>
      <c r="L16" s="42"/>
      <c r="M16" s="50"/>
      <c r="N16" s="45">
        <f t="shared" si="1"/>
        <v>0</v>
      </c>
      <c r="O16" s="51"/>
      <c r="P16" s="53"/>
      <c r="Q16" s="53"/>
    </row>
    <row r="17" spans="1:17">
      <c r="A17" s="47">
        <v>7</v>
      </c>
      <c r="B17" s="52"/>
      <c r="C17" s="37"/>
      <c r="D17" s="37"/>
      <c r="E17" s="91"/>
      <c r="F17" s="91"/>
      <c r="G17" s="95"/>
      <c r="H17" s="93">
        <f t="shared" si="2"/>
        <v>0</v>
      </c>
      <c r="I17" s="94"/>
      <c r="J17" s="94"/>
      <c r="K17" s="41"/>
      <c r="L17" s="42"/>
      <c r="M17" s="50"/>
      <c r="N17" s="45">
        <f t="shared" si="1"/>
        <v>0</v>
      </c>
      <c r="O17" s="51"/>
      <c r="P17" s="53"/>
      <c r="Q17" s="53"/>
    </row>
    <row r="18" spans="1:17">
      <c r="A18" s="47">
        <v>8</v>
      </c>
      <c r="B18" s="52"/>
      <c r="C18" s="37"/>
      <c r="D18" s="37"/>
      <c r="E18" s="91"/>
      <c r="F18" s="91"/>
      <c r="G18" s="95"/>
      <c r="H18" s="93">
        <f t="shared" si="2"/>
        <v>0</v>
      </c>
      <c r="I18" s="94"/>
      <c r="J18" s="94"/>
      <c r="K18" s="41"/>
      <c r="L18" s="42"/>
      <c r="M18" s="42"/>
      <c r="N18" s="45"/>
      <c r="O18" s="51"/>
      <c r="P18" s="53"/>
      <c r="Q18" s="53"/>
    </row>
    <row r="19" spans="1:17">
      <c r="A19" s="47">
        <v>9</v>
      </c>
      <c r="B19" s="52"/>
      <c r="C19" s="37"/>
      <c r="D19" s="48"/>
      <c r="E19" s="91"/>
      <c r="F19" s="91"/>
      <c r="G19" s="96"/>
      <c r="H19" s="93">
        <f t="shared" si="2"/>
        <v>0</v>
      </c>
      <c r="I19" s="94"/>
      <c r="J19" s="94"/>
      <c r="K19" s="41"/>
      <c r="L19" s="42"/>
      <c r="M19" s="42"/>
      <c r="N19" s="45">
        <f t="shared" ref="N19:N28" si="3">SUM(H19:M19)</f>
        <v>0</v>
      </c>
      <c r="O19" s="51"/>
      <c r="P19" s="53"/>
      <c r="Q19" s="53"/>
    </row>
    <row r="20" spans="1:17">
      <c r="A20" s="47">
        <v>10</v>
      </c>
      <c r="B20" s="52"/>
      <c r="C20" s="37"/>
      <c r="D20" s="48"/>
      <c r="E20" s="91"/>
      <c r="F20" s="91"/>
      <c r="G20" s="96"/>
      <c r="H20" s="93">
        <f t="shared" si="2"/>
        <v>0</v>
      </c>
      <c r="I20" s="94"/>
      <c r="J20" s="94"/>
      <c r="K20" s="41"/>
      <c r="L20" s="42"/>
      <c r="M20" s="42"/>
      <c r="N20" s="45">
        <f t="shared" si="3"/>
        <v>0</v>
      </c>
      <c r="O20" s="51"/>
      <c r="P20" s="53"/>
      <c r="Q20" s="53"/>
    </row>
    <row r="21" spans="1:17">
      <c r="A21" s="47">
        <v>11</v>
      </c>
      <c r="B21" s="52"/>
      <c r="C21" s="37"/>
      <c r="D21" s="48"/>
      <c r="E21" s="91"/>
      <c r="F21" s="91"/>
      <c r="G21" s="96"/>
      <c r="H21" s="93">
        <f t="shared" si="2"/>
        <v>0</v>
      </c>
      <c r="I21" s="94"/>
      <c r="J21" s="94"/>
      <c r="K21" s="41"/>
      <c r="L21" s="42"/>
      <c r="M21" s="42"/>
      <c r="N21" s="45">
        <f t="shared" si="3"/>
        <v>0</v>
      </c>
      <c r="O21" s="51"/>
      <c r="P21" s="53"/>
      <c r="Q21" s="53"/>
    </row>
    <row r="22" spans="1:17">
      <c r="A22" s="47">
        <v>12</v>
      </c>
      <c r="B22" s="52"/>
      <c r="C22" s="37"/>
      <c r="D22" s="48"/>
      <c r="E22" s="91"/>
      <c r="F22" s="91"/>
      <c r="G22" s="96"/>
      <c r="H22" s="93">
        <f t="shared" si="2"/>
        <v>0</v>
      </c>
      <c r="I22" s="94"/>
      <c r="J22" s="94"/>
      <c r="K22" s="41"/>
      <c r="L22" s="42"/>
      <c r="M22" s="42"/>
      <c r="N22" s="45">
        <f t="shared" si="3"/>
        <v>0</v>
      </c>
      <c r="O22" s="51"/>
      <c r="P22" s="53"/>
      <c r="Q22" s="53"/>
    </row>
    <row r="23" spans="1:17">
      <c r="A23" s="47">
        <v>13</v>
      </c>
      <c r="B23" s="52"/>
      <c r="C23" s="37"/>
      <c r="D23" s="48"/>
      <c r="E23" s="91"/>
      <c r="F23" s="91"/>
      <c r="G23" s="96"/>
      <c r="H23" s="93">
        <f t="shared" si="2"/>
        <v>0</v>
      </c>
      <c r="I23" s="94"/>
      <c r="J23" s="94"/>
      <c r="K23" s="41"/>
      <c r="L23" s="42"/>
      <c r="M23" s="42"/>
      <c r="N23" s="45">
        <f t="shared" si="3"/>
        <v>0</v>
      </c>
      <c r="O23" s="51"/>
      <c r="P23" s="53"/>
      <c r="Q23" s="53"/>
    </row>
    <row r="24" spans="1:17">
      <c r="A24" s="47">
        <v>14</v>
      </c>
      <c r="B24" s="52"/>
      <c r="C24" s="37"/>
      <c r="D24" s="48"/>
      <c r="E24" s="91"/>
      <c r="F24" s="91"/>
      <c r="G24" s="96"/>
      <c r="H24" s="93">
        <f t="shared" si="2"/>
        <v>0</v>
      </c>
      <c r="I24" s="94"/>
      <c r="J24" s="94"/>
      <c r="K24" s="41"/>
      <c r="L24" s="42"/>
      <c r="M24" s="42"/>
      <c r="N24" s="45">
        <f t="shared" si="3"/>
        <v>0</v>
      </c>
      <c r="O24" s="51"/>
      <c r="P24" s="53"/>
      <c r="Q24" s="53"/>
    </row>
    <row r="25" spans="1:17">
      <c r="A25" s="47">
        <v>15</v>
      </c>
      <c r="B25" s="52"/>
      <c r="C25" s="37"/>
      <c r="D25" s="48"/>
      <c r="E25" s="91"/>
      <c r="F25" s="91"/>
      <c r="G25" s="96"/>
      <c r="H25" s="93">
        <f t="shared" si="2"/>
        <v>0</v>
      </c>
      <c r="I25" s="94"/>
      <c r="J25" s="94"/>
      <c r="K25" s="41"/>
      <c r="L25" s="42"/>
      <c r="M25" s="42"/>
      <c r="N25" s="45">
        <f t="shared" si="3"/>
        <v>0</v>
      </c>
      <c r="O25" s="51"/>
      <c r="P25" s="53"/>
      <c r="Q25" s="53"/>
    </row>
    <row r="26" spans="1:17">
      <c r="A26" s="47">
        <v>16</v>
      </c>
      <c r="B26" s="52"/>
      <c r="C26" s="37"/>
      <c r="D26" s="48"/>
      <c r="E26" s="91"/>
      <c r="F26" s="91"/>
      <c r="G26" s="96"/>
      <c r="H26" s="93">
        <f t="shared" si="2"/>
        <v>0</v>
      </c>
      <c r="I26" s="94"/>
      <c r="J26" s="94"/>
      <c r="K26" s="41"/>
      <c r="L26" s="42"/>
      <c r="M26" s="42"/>
      <c r="N26" s="45">
        <f t="shared" si="3"/>
        <v>0</v>
      </c>
      <c r="O26" s="51"/>
      <c r="P26" s="53"/>
      <c r="Q26" s="53"/>
    </row>
    <row r="27" spans="1:17">
      <c r="A27" s="47">
        <v>17</v>
      </c>
      <c r="B27" s="52"/>
      <c r="C27" s="37"/>
      <c r="D27" s="48"/>
      <c r="E27" s="91"/>
      <c r="F27" s="91"/>
      <c r="G27" s="96"/>
      <c r="H27" s="93">
        <f t="shared" si="2"/>
        <v>0</v>
      </c>
      <c r="I27" s="94"/>
      <c r="J27" s="94"/>
      <c r="K27" s="41"/>
      <c r="L27" s="42"/>
      <c r="M27" s="42"/>
      <c r="N27" s="45">
        <f t="shared" si="3"/>
        <v>0</v>
      </c>
      <c r="O27" s="51"/>
      <c r="P27" s="53"/>
      <c r="Q27" s="53"/>
    </row>
    <row r="28" spans="1:17">
      <c r="A28" s="47">
        <v>19</v>
      </c>
      <c r="B28" s="52"/>
      <c r="C28" s="37"/>
      <c r="D28" s="48"/>
      <c r="E28" s="91"/>
      <c r="F28" s="91"/>
      <c r="G28" s="96"/>
      <c r="H28" s="93">
        <f t="shared" si="2"/>
        <v>0</v>
      </c>
      <c r="I28" s="94"/>
      <c r="J28" s="94"/>
      <c r="K28" s="41"/>
      <c r="L28" s="42"/>
      <c r="M28" s="42"/>
      <c r="N28" s="45">
        <f t="shared" si="3"/>
        <v>0</v>
      </c>
      <c r="O28" s="51"/>
      <c r="P28" s="53"/>
      <c r="Q28" s="53"/>
    </row>
    <row r="29" spans="1:17">
      <c r="P29" s="97"/>
    </row>
    <row r="30" spans="1:17">
      <c r="A30" s="59"/>
      <c r="B30" s="60"/>
      <c r="C30" s="60"/>
      <c r="D30" s="60"/>
      <c r="E30" s="60"/>
      <c r="F30" s="60"/>
      <c r="G30" s="60"/>
      <c r="H30" s="60"/>
      <c r="I30" s="60"/>
      <c r="J30" s="98"/>
      <c r="K30" s="98"/>
      <c r="L30" s="60"/>
      <c r="M30" s="60"/>
      <c r="N30" s="60"/>
      <c r="O30" s="60"/>
      <c r="P30" s="99"/>
      <c r="Q30" s="5"/>
    </row>
    <row r="31" spans="1:17">
      <c r="A31" s="61"/>
      <c r="B31" s="62"/>
      <c r="C31" s="63"/>
      <c r="D31" s="64"/>
      <c r="E31" s="64"/>
      <c r="F31" s="65"/>
      <c r="G31" s="66"/>
      <c r="H31" s="67"/>
      <c r="I31" s="68"/>
      <c r="J31" s="98"/>
      <c r="K31" s="98"/>
      <c r="L31" s="68"/>
      <c r="M31" s="68"/>
      <c r="N31" s="69"/>
      <c r="O31" s="70"/>
      <c r="P31" s="98"/>
      <c r="Q31" s="5"/>
    </row>
    <row r="32" spans="1:17">
      <c r="A32" s="59"/>
      <c r="B32" s="71" t="s">
        <v>57</v>
      </c>
      <c r="C32" s="71"/>
      <c r="D32" s="71"/>
      <c r="E32" s="60"/>
      <c r="F32" s="60"/>
      <c r="G32" s="71" t="s">
        <v>58</v>
      </c>
      <c r="H32" s="71"/>
      <c r="I32" s="71"/>
      <c r="J32" s="98"/>
      <c r="K32" s="98"/>
      <c r="L32" s="71" t="s">
        <v>59</v>
      </c>
      <c r="M32" s="71"/>
      <c r="N32" s="71"/>
      <c r="O32" s="60"/>
      <c r="P32" s="98"/>
      <c r="Q32" s="5"/>
    </row>
    <row r="33" spans="1:17">
      <c r="A33" s="59"/>
      <c r="B33" s="60"/>
      <c r="C33" s="60"/>
      <c r="D33" s="60"/>
      <c r="E33" s="60"/>
      <c r="F33" s="60"/>
      <c r="G33" s="60"/>
      <c r="H33" s="60"/>
      <c r="I33" s="60"/>
      <c r="J33" s="98"/>
      <c r="K33" s="98"/>
      <c r="L33" s="60"/>
      <c r="M33" s="60"/>
      <c r="N33" s="60"/>
      <c r="O33" s="60"/>
      <c r="P33" s="98"/>
      <c r="Q33" s="5"/>
    </row>
    <row r="34" spans="1:17">
      <c r="A34" s="59"/>
      <c r="B34" s="60"/>
      <c r="C34" s="60"/>
      <c r="D34" s="60"/>
      <c r="E34" s="60"/>
      <c r="F34" s="60"/>
      <c r="G34" s="60"/>
      <c r="H34" s="60"/>
      <c r="I34" s="60"/>
      <c r="J34" s="98"/>
      <c r="K34" s="98"/>
      <c r="L34" s="60"/>
      <c r="M34" s="60"/>
      <c r="N34" s="60"/>
      <c r="O34" s="60"/>
      <c r="P34" s="98"/>
      <c r="Q34" s="5"/>
    </row>
  </sheetData>
  <mergeCells count="25">
    <mergeCell ref="P8:P10"/>
    <mergeCell ref="Q8:Q10"/>
    <mergeCell ref="J8:J10"/>
    <mergeCell ref="K8:K10"/>
    <mergeCell ref="L8:M8"/>
    <mergeCell ref="N8:N10"/>
    <mergeCell ref="O8:O10"/>
    <mergeCell ref="L9:L10"/>
    <mergeCell ref="M9:M10"/>
    <mergeCell ref="N5:O5"/>
    <mergeCell ref="E7:F7"/>
    <mergeCell ref="A8:A10"/>
    <mergeCell ref="C8:C10"/>
    <mergeCell ref="D8:D10"/>
    <mergeCell ref="E8:E10"/>
    <mergeCell ref="F8:F10"/>
    <mergeCell ref="G8:G9"/>
    <mergeCell ref="H8:H10"/>
    <mergeCell ref="I8:I10"/>
    <mergeCell ref="B1:D1"/>
    <mergeCell ref="E1:F1"/>
    <mergeCell ref="B2:D2"/>
    <mergeCell ref="E2:F2"/>
    <mergeCell ref="B3:D3"/>
    <mergeCell ref="E3:F3"/>
  </mergeCells>
  <conditionalFormatting sqref="M1">
    <cfRule type="cellIs" dxfId="1" priority="1" operator="notEqual">
      <formula>0</formula>
    </cfRule>
  </conditionalFormatting>
  <dataValidations count="13">
    <dataValidation type="textLength" operator="greaterThan" allowBlank="1" sqref="C31 D12">
      <formula1>1</formula1>
      <formula2>0</formula2>
    </dataValidation>
    <dataValidation type="date" operator="greaterThanOrEqual" showErrorMessage="1" errorTitle="Data" error="Inserire una data superiore al 1/11/2000" sqref="B31 B11:B12">
      <formula1>36831</formula1>
      <formula2>0</formula2>
    </dataValidation>
    <dataValidation type="textLength" operator="greaterThan" sqref="F31 G19:G28">
      <formula1>1</formula1>
      <formula2>0</formula2>
    </dataValidation>
    <dataValidation type="textLength" operator="greaterThan" allowBlank="1" showErrorMessage="1" sqref="D31:E31 F19:F28">
      <formula1>1</formula1>
      <formula2>0</formula2>
    </dataValidation>
    <dataValidation type="decimal" operator="greaterThanOrEqual" allowBlank="1" showErrorMessage="1" errorTitle="Valore" error="Inserire un numero maggiore o uguale a 0 (zero)!" sqref="H31:M31 H11:K11 H12:J28 K17:K28 L11:M28">
      <formula1>0</formula1>
      <formula2>0</formula2>
    </dataValidation>
    <dataValidation type="whole" operator="greaterThanOrEqual" allowBlank="1" showErrorMessage="1" errorTitle="Valore" error="Inserire un numero maggiore o uguale a 0 (zero)!" sqref="N31 N11:N28">
      <formula1>0</formula1>
      <formula2>0</formula2>
    </dataValidation>
    <dataValidation type="list" allowBlank="1" showInputMessage="1" showErrorMessage="1" sqref="E3:F3">
      <formula1>$Q$1:$Q$2</formula1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2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tabSelected="1" view="pageBreakPreview" topLeftCell="D1" zoomScale="60" zoomScaleNormal="60" workbookViewId="0">
      <selection activeCell="S14" sqref="S14"/>
    </sheetView>
  </sheetViews>
  <sheetFormatPr defaultRowHeight="18.75"/>
  <cols>
    <col min="1" max="1" width="6.7109375" style="72" customWidth="1"/>
    <col min="2" max="2" width="16.5703125" style="18" customWidth="1"/>
    <col min="3" max="3" width="27.7109375" style="18" customWidth="1"/>
    <col min="4" max="4" width="29.5703125" style="18" customWidth="1"/>
    <col min="5" max="5" width="22.85546875" style="18" customWidth="1"/>
    <col min="6" max="6" width="42.85546875" style="18" customWidth="1"/>
    <col min="7" max="7" width="18.28515625" style="18" customWidth="1"/>
    <col min="8" max="8" width="26.42578125" style="18" customWidth="1"/>
    <col min="9" max="9" width="22.42578125" style="18" customWidth="1"/>
    <col min="10" max="11" width="25.85546875" style="18" customWidth="1"/>
    <col min="12" max="12" width="25.5703125" style="18" customWidth="1"/>
    <col min="13" max="13" width="19.85546875" style="18" customWidth="1"/>
    <col min="14" max="14" width="30.7109375" style="18" customWidth="1"/>
    <col min="15" max="15" width="27.28515625" style="18" customWidth="1"/>
    <col min="16" max="16" width="19.85546875" style="18" customWidth="1"/>
    <col min="17" max="17" width="19.85546875" style="5" hidden="1" customWidth="1"/>
    <col min="18" max="18" width="31.140625" style="18" customWidth="1"/>
    <col min="19" max="19" width="12.5703125" style="18" bestFit="1" customWidth="1"/>
    <col min="20" max="16384" width="9.140625" style="18"/>
  </cols>
  <sheetData>
    <row r="1" spans="1:19" s="4" customFormat="1" ht="65.25" customHeight="1">
      <c r="A1" s="1"/>
      <c r="B1" s="104" t="s">
        <v>0</v>
      </c>
      <c r="C1" s="104"/>
      <c r="D1" s="105" t="s">
        <v>1</v>
      </c>
      <c r="E1" s="105"/>
      <c r="F1" s="2">
        <v>41671</v>
      </c>
      <c r="G1" s="3" t="s">
        <v>71</v>
      </c>
      <c r="L1" s="4" t="s">
        <v>2</v>
      </c>
      <c r="M1" s="5">
        <f>+P1-N7</f>
        <v>0</v>
      </c>
      <c r="N1" s="6" t="s">
        <v>3</v>
      </c>
      <c r="O1" s="7"/>
      <c r="P1" s="8">
        <f>SUM(H7:M7)</f>
        <v>2497.86</v>
      </c>
      <c r="Q1" s="5" t="s">
        <v>4</v>
      </c>
      <c r="R1" s="156">
        <f>P11</f>
        <v>40.049999999999997</v>
      </c>
      <c r="S1" s="151">
        <f>SUM(R11)</f>
        <v>24.14</v>
      </c>
    </row>
    <row r="2" spans="1:19" s="4" customFormat="1" ht="57.75" customHeight="1">
      <c r="A2" s="1"/>
      <c r="B2" s="106" t="s">
        <v>5</v>
      </c>
      <c r="C2" s="106"/>
      <c r="D2" s="105"/>
      <c r="E2" s="105"/>
      <c r="F2" s="9"/>
      <c r="G2" s="9"/>
      <c r="N2" s="10" t="s">
        <v>6</v>
      </c>
      <c r="O2" s="11"/>
      <c r="P2" s="12"/>
      <c r="Q2" s="5" t="s">
        <v>7</v>
      </c>
      <c r="R2" s="156"/>
      <c r="S2" s="151"/>
    </row>
    <row r="3" spans="1:19" s="4" customFormat="1" ht="35.25" customHeight="1">
      <c r="A3" s="1"/>
      <c r="B3" s="106" t="s">
        <v>8</v>
      </c>
      <c r="C3" s="106"/>
      <c r="D3" s="105" t="s">
        <v>7</v>
      </c>
      <c r="E3" s="105"/>
      <c r="N3" s="10" t="s">
        <v>9</v>
      </c>
      <c r="O3" s="11"/>
      <c r="P3" s="13">
        <f>+O7</f>
        <v>2497.86</v>
      </c>
      <c r="Q3" s="14"/>
      <c r="R3" s="156">
        <f>P11</f>
        <v>40.049999999999997</v>
      </c>
      <c r="S3" s="151">
        <f>R11</f>
        <v>24.14</v>
      </c>
    </row>
    <row r="4" spans="1:19" s="4" customFormat="1" ht="35.25" customHeight="1" thickBot="1">
      <c r="A4" s="1"/>
      <c r="D4" s="15"/>
      <c r="E4" s="15"/>
      <c r="F4" s="10" t="s">
        <v>10</v>
      </c>
      <c r="G4" s="16">
        <v>1</v>
      </c>
      <c r="H4" s="17"/>
      <c r="I4" s="17"/>
      <c r="J4" s="18"/>
      <c r="K4" s="18"/>
      <c r="L4" s="18"/>
      <c r="M4" s="18"/>
      <c r="N4" s="19"/>
      <c r="O4" s="20"/>
      <c r="P4" s="21"/>
      <c r="Q4" s="14"/>
      <c r="R4" s="156"/>
      <c r="S4" s="151"/>
    </row>
    <row r="5" spans="1:19" s="4" customFormat="1" ht="43.5" customHeight="1" thickTop="1" thickBot="1">
      <c r="A5" s="1"/>
      <c r="B5" s="22" t="s">
        <v>11</v>
      </c>
      <c r="C5" s="23"/>
      <c r="D5" s="24">
        <v>1</v>
      </c>
      <c r="E5" s="15"/>
      <c r="F5" s="10" t="s">
        <v>12</v>
      </c>
      <c r="G5" s="16">
        <v>1.1100000000000001</v>
      </c>
      <c r="N5" s="107" t="s">
        <v>13</v>
      </c>
      <c r="O5" s="107"/>
      <c r="P5" s="25">
        <f>P1-P2-P3</f>
        <v>0</v>
      </c>
      <c r="Q5" s="14"/>
      <c r="R5" s="156">
        <f>R1-R3</f>
        <v>0</v>
      </c>
      <c r="S5" s="151">
        <f>S1-S3</f>
        <v>0</v>
      </c>
    </row>
    <row r="6" spans="1:19" s="4" customFormat="1" ht="43.5" customHeight="1" thickTop="1" thickBot="1">
      <c r="A6" s="1"/>
      <c r="B6" s="26" t="s">
        <v>73</v>
      </c>
      <c r="C6" s="26"/>
      <c r="D6" s="15"/>
      <c r="E6" s="15"/>
      <c r="F6" s="10" t="s">
        <v>15</v>
      </c>
      <c r="G6" s="27">
        <v>11.11</v>
      </c>
      <c r="Q6" s="14"/>
    </row>
    <row r="7" spans="1:19" s="4" customFormat="1" ht="27" customHeight="1" thickTop="1" thickBot="1">
      <c r="A7" s="108" t="s">
        <v>16</v>
      </c>
      <c r="B7" s="109"/>
      <c r="C7" s="110"/>
      <c r="D7" s="111" t="s">
        <v>17</v>
      </c>
      <c r="E7" s="112"/>
      <c r="F7" s="112"/>
      <c r="G7" s="28">
        <f>SUM(G11:G20)</f>
        <v>0</v>
      </c>
      <c r="H7" s="29">
        <f>SUM(H11:H20)</f>
        <v>0</v>
      </c>
      <c r="I7" s="30">
        <f>SUM(I11:I20)</f>
        <v>0</v>
      </c>
      <c r="J7" s="30">
        <f>SUM(J11:J20)</f>
        <v>0</v>
      </c>
      <c r="K7" s="30">
        <f>SUM(K11:K20)</f>
        <v>0</v>
      </c>
      <c r="L7" s="30">
        <f>SUM(L11:L20)</f>
        <v>2497.86</v>
      </c>
      <c r="M7" s="31">
        <f>SUM(M11:M20)</f>
        <v>0</v>
      </c>
      <c r="N7" s="32">
        <f>SUM(N11:N20)</f>
        <v>2497.86</v>
      </c>
      <c r="O7" s="33">
        <f>SUM(O11:O20)</f>
        <v>2497.86</v>
      </c>
    </row>
    <row r="8" spans="1:19" ht="36" customHeight="1" thickTop="1" thickBot="1">
      <c r="A8" s="113"/>
      <c r="B8" s="114" t="s">
        <v>18</v>
      </c>
      <c r="C8" s="114" t="s">
        <v>19</v>
      </c>
      <c r="D8" s="115" t="s">
        <v>20</v>
      </c>
      <c r="E8" s="114" t="s">
        <v>21</v>
      </c>
      <c r="F8" s="117" t="s">
        <v>22</v>
      </c>
      <c r="G8" s="118" t="s">
        <v>23</v>
      </c>
      <c r="H8" s="120" t="s">
        <v>24</v>
      </c>
      <c r="I8" s="121" t="s">
        <v>25</v>
      </c>
      <c r="J8" s="122" t="s">
        <v>26</v>
      </c>
      <c r="K8" s="122" t="s">
        <v>27</v>
      </c>
      <c r="L8" s="123" t="s">
        <v>28</v>
      </c>
      <c r="M8" s="124"/>
      <c r="N8" s="133" t="s">
        <v>3</v>
      </c>
      <c r="O8" s="125" t="s">
        <v>29</v>
      </c>
      <c r="P8" s="126" t="s">
        <v>30</v>
      </c>
      <c r="Q8" s="18"/>
      <c r="R8" s="126" t="s">
        <v>62</v>
      </c>
    </row>
    <row r="9" spans="1:19" ht="36" customHeight="1" thickTop="1" thickBot="1">
      <c r="A9" s="113"/>
      <c r="B9" s="114" t="s">
        <v>31</v>
      </c>
      <c r="C9" s="114"/>
      <c r="D9" s="116"/>
      <c r="E9" s="114"/>
      <c r="F9" s="117"/>
      <c r="G9" s="119"/>
      <c r="H9" s="120" t="s">
        <v>32</v>
      </c>
      <c r="I9" s="121" t="s">
        <v>32</v>
      </c>
      <c r="J9" s="121"/>
      <c r="K9" s="121" t="s">
        <v>33</v>
      </c>
      <c r="L9" s="129" t="s">
        <v>34</v>
      </c>
      <c r="M9" s="131" t="s">
        <v>35</v>
      </c>
      <c r="N9" s="133"/>
      <c r="O9" s="125"/>
      <c r="P9" s="127"/>
      <c r="Q9" s="18"/>
      <c r="R9" s="127"/>
    </row>
    <row r="10" spans="1:19" ht="37.5" customHeight="1" thickTop="1" thickBot="1">
      <c r="A10" s="113"/>
      <c r="B10" s="114"/>
      <c r="C10" s="114"/>
      <c r="D10" s="116"/>
      <c r="E10" s="114"/>
      <c r="F10" s="117"/>
      <c r="G10" s="34" t="s">
        <v>36</v>
      </c>
      <c r="H10" s="120"/>
      <c r="I10" s="121"/>
      <c r="J10" s="121"/>
      <c r="K10" s="121"/>
      <c r="L10" s="130"/>
      <c r="M10" s="132"/>
      <c r="N10" s="133"/>
      <c r="O10" s="125"/>
      <c r="P10" s="128"/>
      <c r="Q10" s="18"/>
      <c r="R10" s="128"/>
    </row>
    <row r="11" spans="1:19" ht="30" customHeight="1" thickTop="1">
      <c r="A11" s="35">
        <v>1</v>
      </c>
      <c r="B11" s="36">
        <v>41695</v>
      </c>
      <c r="C11" s="37" t="s">
        <v>68</v>
      </c>
      <c r="D11" s="38" t="s">
        <v>74</v>
      </c>
      <c r="E11" s="38" t="s">
        <v>69</v>
      </c>
      <c r="F11" s="39" t="s">
        <v>72</v>
      </c>
      <c r="G11" s="100"/>
      <c r="H11" s="40">
        <f>IF($D$3="si",($G$5/$G$6*G11),IF($D$3="no",G11*$G$4,0))</f>
        <v>0</v>
      </c>
      <c r="I11" s="41"/>
      <c r="J11" s="42"/>
      <c r="K11" s="43"/>
      <c r="L11" s="43">
        <v>2497.86</v>
      </c>
      <c r="M11" s="44"/>
      <c r="N11" s="45">
        <f>SUM(H11:M11)</f>
        <v>2497.86</v>
      </c>
      <c r="O11" s="46">
        <v>2497.86</v>
      </c>
      <c r="P11" s="101">
        <v>40.049999999999997</v>
      </c>
      <c r="Q11" s="18"/>
      <c r="R11" s="150">
        <v>24.14</v>
      </c>
    </row>
    <row r="12" spans="1:19" ht="30" customHeight="1">
      <c r="A12" s="47">
        <v>2</v>
      </c>
      <c r="B12" s="36"/>
      <c r="C12" s="48"/>
      <c r="D12" s="38"/>
      <c r="E12" s="38"/>
      <c r="F12" s="39"/>
      <c r="G12" s="49"/>
      <c r="H12" s="40">
        <f>IF($D$3="si",($G$5/$G$6*G12),IF($D$3="no",G12*$G$4,0))</f>
        <v>0</v>
      </c>
      <c r="I12" s="41"/>
      <c r="J12" s="42"/>
      <c r="K12" s="43"/>
      <c r="L12" s="50"/>
      <c r="M12" s="44"/>
      <c r="N12" s="45">
        <f>SUM(H12:M12)</f>
        <v>0</v>
      </c>
      <c r="O12" s="51"/>
      <c r="P12" s="101"/>
      <c r="Q12" s="18"/>
      <c r="R12" s="150"/>
    </row>
    <row r="13" spans="1:19" ht="30" customHeight="1">
      <c r="A13" s="47">
        <v>3</v>
      </c>
      <c r="B13" s="52"/>
      <c r="C13" s="37"/>
      <c r="D13" s="38"/>
      <c r="E13" s="38"/>
      <c r="F13" s="39"/>
      <c r="G13" s="49"/>
      <c r="H13" s="40">
        <f t="shared" ref="H13:H20" si="0">IF($D$3="si",($G$5/$G$6*G13),IF($D$3="no",G13*$G$4,0))</f>
        <v>0</v>
      </c>
      <c r="I13" s="41"/>
      <c r="J13" s="42"/>
      <c r="K13" s="43"/>
      <c r="L13" s="50"/>
      <c r="M13" s="44"/>
      <c r="N13" s="45">
        <f t="shared" ref="N13:N20" si="1">SUM(H13:M13)</f>
        <v>0</v>
      </c>
      <c r="O13" s="51"/>
      <c r="P13" s="102"/>
      <c r="Q13" s="18"/>
      <c r="R13" s="150"/>
    </row>
    <row r="14" spans="1:19" ht="30" customHeight="1">
      <c r="A14" s="47">
        <v>4</v>
      </c>
      <c r="B14" s="52"/>
      <c r="C14" s="37"/>
      <c r="D14" s="38"/>
      <c r="E14" s="38"/>
      <c r="F14" s="39"/>
      <c r="G14" s="49"/>
      <c r="H14" s="40">
        <f t="shared" si="0"/>
        <v>0</v>
      </c>
      <c r="I14" s="41"/>
      <c r="J14" s="42"/>
      <c r="K14" s="43"/>
      <c r="L14" s="50"/>
      <c r="M14" s="44"/>
      <c r="N14" s="45">
        <f t="shared" si="1"/>
        <v>0</v>
      </c>
      <c r="O14" s="51"/>
      <c r="P14" s="53"/>
      <c r="Q14" s="18"/>
      <c r="R14" s="150"/>
    </row>
    <row r="15" spans="1:19" ht="30" customHeight="1">
      <c r="A15" s="47">
        <v>5</v>
      </c>
      <c r="B15" s="52"/>
      <c r="C15" s="37"/>
      <c r="D15" s="38"/>
      <c r="E15" s="38"/>
      <c r="F15" s="39"/>
      <c r="G15" s="49"/>
      <c r="H15" s="40">
        <f t="shared" si="0"/>
        <v>0</v>
      </c>
      <c r="I15" s="41"/>
      <c r="J15" s="42"/>
      <c r="K15" s="43"/>
      <c r="L15" s="50"/>
      <c r="M15" s="44"/>
      <c r="N15" s="45">
        <f t="shared" si="1"/>
        <v>0</v>
      </c>
      <c r="O15" s="51"/>
      <c r="P15" s="103"/>
      <c r="Q15" s="18"/>
      <c r="R15" s="53"/>
    </row>
    <row r="16" spans="1:19" ht="30" customHeight="1">
      <c r="A16" s="47">
        <v>6</v>
      </c>
      <c r="B16" s="52"/>
      <c r="C16" s="37"/>
      <c r="D16" s="38"/>
      <c r="E16" s="38"/>
      <c r="F16" s="39"/>
      <c r="G16" s="49"/>
      <c r="H16" s="40">
        <f t="shared" si="0"/>
        <v>0</v>
      </c>
      <c r="I16" s="41"/>
      <c r="J16" s="42"/>
      <c r="K16" s="43"/>
      <c r="L16" s="50"/>
      <c r="M16" s="44"/>
      <c r="N16" s="45">
        <f t="shared" si="1"/>
        <v>0</v>
      </c>
      <c r="O16" s="51"/>
      <c r="P16" s="53"/>
      <c r="Q16" s="18"/>
      <c r="R16" s="53"/>
    </row>
    <row r="17" spans="1:18">
      <c r="A17" s="47">
        <v>7</v>
      </c>
      <c r="B17" s="52"/>
      <c r="D17" s="37"/>
      <c r="E17" s="38"/>
      <c r="F17" s="39"/>
      <c r="G17" s="49"/>
      <c r="H17" s="40">
        <f t="shared" si="0"/>
        <v>0</v>
      </c>
      <c r="I17" s="41"/>
      <c r="J17" s="42"/>
      <c r="K17" s="43"/>
      <c r="L17" s="50"/>
      <c r="M17" s="44"/>
      <c r="N17" s="45">
        <f t="shared" si="1"/>
        <v>0</v>
      </c>
      <c r="O17" s="51"/>
      <c r="P17" s="53"/>
      <c r="Q17" s="18"/>
      <c r="R17" s="53"/>
    </row>
    <row r="18" spans="1:18">
      <c r="A18" s="47">
        <v>8</v>
      </c>
      <c r="B18" s="52"/>
      <c r="D18" s="37"/>
      <c r="E18" s="38"/>
      <c r="F18" s="39"/>
      <c r="G18" s="49"/>
      <c r="H18" s="40">
        <f t="shared" si="0"/>
        <v>0</v>
      </c>
      <c r="I18" s="41"/>
      <c r="J18" s="42"/>
      <c r="K18" s="43"/>
      <c r="L18" s="50"/>
      <c r="M18" s="44"/>
      <c r="N18" s="45">
        <f t="shared" si="1"/>
        <v>0</v>
      </c>
      <c r="O18" s="51"/>
      <c r="P18" s="53"/>
      <c r="Q18" s="18"/>
      <c r="R18" s="53"/>
    </row>
    <row r="19" spans="1:18">
      <c r="A19" s="47">
        <v>9</v>
      </c>
      <c r="B19" s="52"/>
      <c r="C19" s="48"/>
      <c r="D19" s="38"/>
      <c r="E19" s="38"/>
      <c r="F19" s="54"/>
      <c r="G19" s="49"/>
      <c r="H19" s="40">
        <f t="shared" si="0"/>
        <v>0</v>
      </c>
      <c r="I19" s="41"/>
      <c r="J19" s="42"/>
      <c r="K19" s="43"/>
      <c r="L19" s="50"/>
      <c r="M19" s="44"/>
      <c r="N19" s="45">
        <f t="shared" si="1"/>
        <v>0</v>
      </c>
      <c r="O19" s="51"/>
      <c r="P19" s="53"/>
      <c r="Q19" s="18"/>
      <c r="R19" s="53"/>
    </row>
    <row r="20" spans="1:18">
      <c r="A20" s="47">
        <v>10</v>
      </c>
      <c r="B20" s="52"/>
      <c r="C20" s="48"/>
      <c r="D20" s="38"/>
      <c r="E20" s="38"/>
      <c r="F20" s="54"/>
      <c r="G20" s="49"/>
      <c r="H20" s="40">
        <f t="shared" si="0"/>
        <v>0</v>
      </c>
      <c r="I20" s="41"/>
      <c r="J20" s="42"/>
      <c r="K20" s="43"/>
      <c r="L20" s="50"/>
      <c r="M20" s="44"/>
      <c r="N20" s="45">
        <f t="shared" si="1"/>
        <v>0</v>
      </c>
      <c r="O20" s="51"/>
      <c r="P20" s="53"/>
      <c r="Q20" s="18"/>
      <c r="R20" s="53"/>
    </row>
    <row r="21" spans="1:18">
      <c r="A21" s="59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Q21" s="18"/>
    </row>
    <row r="22" spans="1:18">
      <c r="A22" s="61"/>
      <c r="B22" s="62"/>
      <c r="C22" s="63"/>
      <c r="D22" s="64"/>
      <c r="E22" s="64"/>
      <c r="F22" s="65"/>
      <c r="G22" s="66"/>
      <c r="H22" s="67"/>
      <c r="I22" s="68"/>
      <c r="J22" s="68"/>
      <c r="K22" s="68"/>
      <c r="L22" s="68"/>
      <c r="M22" s="68"/>
      <c r="N22" s="69"/>
      <c r="O22" s="70"/>
      <c r="Q22" s="18"/>
    </row>
    <row r="23" spans="1:18">
      <c r="A23" s="59"/>
      <c r="B23" s="71" t="s">
        <v>45</v>
      </c>
      <c r="C23" s="71"/>
      <c r="D23" s="71"/>
      <c r="E23" s="60"/>
      <c r="F23" s="60"/>
      <c r="G23" s="71" t="s">
        <v>46</v>
      </c>
      <c r="H23" s="71"/>
      <c r="I23" s="71"/>
      <c r="J23" s="60"/>
      <c r="K23" s="60"/>
      <c r="L23" s="71" t="s">
        <v>47</v>
      </c>
      <c r="M23" s="71"/>
      <c r="N23" s="71"/>
      <c r="O23" s="60"/>
      <c r="Q23" s="18"/>
    </row>
    <row r="24" spans="1:18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Q24" s="18"/>
    </row>
    <row r="25" spans="1:18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Q25" s="18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O8:O10"/>
    <mergeCell ref="P8:P10"/>
    <mergeCell ref="L9:L10"/>
    <mergeCell ref="M9:M10"/>
    <mergeCell ref="H8:H10"/>
    <mergeCell ref="I8:I10"/>
    <mergeCell ref="J8:J10"/>
    <mergeCell ref="K8:K10"/>
    <mergeCell ref="L8:M8"/>
    <mergeCell ref="N8:N10"/>
  </mergeCells>
  <conditionalFormatting sqref="M1">
    <cfRule type="cellIs" dxfId="0" priority="1" operator="notEqual">
      <formula>0</formula>
    </cfRule>
  </conditionalFormatting>
  <dataValidations count="11">
    <dataValidation type="textLength" operator="greaterThan" allowBlank="1" sqref="C22 C12">
      <formula1>1</formula1>
      <formula2>0</formula2>
    </dataValidation>
    <dataValidation type="date" operator="greaterThanOrEqual" showErrorMessage="1" errorTitle="Data" error="Inserire una data superiore al 1/11/2000" sqref="B22 B11:B12">
      <formula1>36831</formula1>
      <formula2>0</formula2>
    </dataValidation>
    <dataValidation type="textLength" operator="greaterThan" sqref="F22 F19:F20">
      <formula1>1</formula1>
      <formula2>0</formula2>
    </dataValidation>
    <dataValidation type="textLength" operator="greaterThan" allowBlank="1" showErrorMessage="1" sqref="D22:E22 E19:E20">
      <formula1>1</formula1>
      <formula2>0</formula2>
    </dataValidation>
    <dataValidation type="whole" operator="greaterThanOrEqual" allowBlank="1" showErrorMessage="1" errorTitle="Valore" error="Inserire un numero maggiore o uguale a 0 (zero)!" sqref="N22 N11:N20">
      <formula1>0</formula1>
      <formula2>0</formula2>
    </dataValidation>
    <dataValidation type="decimal" operator="greaterThanOrEqual" allowBlank="1" showErrorMessage="1" errorTitle="Valore" error="Inserire un numero maggiore o uguale a 0 (zero)!" sqref="H22:M22 J13:L20 H12:H20 I17:I20 J11:M12 H11:I11 M18:M20">
      <formula1>0</formula1>
      <formula2>0</formula2>
    </dataValidation>
    <dataValidation type="list" allowBlank="1" showInputMessage="1" showErrorMessage="1" sqref="D3:E3">
      <formula1>$R$1:$R$2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3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SGD</vt:lpstr>
      <vt:lpstr>Rupia India</vt:lpstr>
      <vt:lpstr>Taka Bangladesh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Simonetta Gallucci</dc:creator>
  <cp:lastModifiedBy>Simonetta Gallucci</cp:lastModifiedBy>
  <cp:lastPrinted>2014-03-24T15:09:41Z</cp:lastPrinted>
  <dcterms:created xsi:type="dcterms:W3CDTF">2014-02-21T10:05:39Z</dcterms:created>
  <dcterms:modified xsi:type="dcterms:W3CDTF">2014-03-24T15:31:57Z</dcterms:modified>
</cp:coreProperties>
</file>