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5440" windowHeight="14220" tabRatio="433" activeTab="1"/>
  </bookViews>
  <sheets>
    <sheet name="Nota Spese Estero" sheetId="3" r:id="rId1"/>
    <sheet name="Nota Spese Italia" sheetId="4" r:id="rId2"/>
  </sheets>
  <definedNames>
    <definedName name="_xlnm.Print_Area" localSheetId="0">'Nota Spese Estero'!$A$1:$R$24</definedName>
    <definedName name="_xlnm.Print_Titles" localSheetId="0">'Nota Spese Estero'!$1:$10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0" i="4"/>
  <c r="H40"/>
  <c r="N40" s="1"/>
  <c r="P39"/>
  <c r="H39"/>
  <c r="N39" s="1"/>
  <c r="P38"/>
  <c r="N38"/>
  <c r="H38"/>
  <c r="P37"/>
  <c r="H37"/>
  <c r="N37" s="1"/>
  <c r="P36"/>
  <c r="H36"/>
  <c r="N36" s="1"/>
  <c r="P35"/>
  <c r="H35"/>
  <c r="N35" s="1"/>
  <c r="P34"/>
  <c r="N34"/>
  <c r="H34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H27"/>
  <c r="N27" s="1"/>
  <c r="P26"/>
  <c r="H26"/>
  <c r="N26" s="1"/>
  <c r="P25"/>
  <c r="H25"/>
  <c r="N25" s="1"/>
  <c r="P24"/>
  <c r="H24"/>
  <c r="N24" s="1"/>
  <c r="P23"/>
  <c r="H23"/>
  <c r="N23" s="1"/>
  <c r="P22"/>
  <c r="H22"/>
  <c r="N22" s="1"/>
  <c r="P21"/>
  <c r="H21"/>
  <c r="N21" s="1"/>
  <c r="P20"/>
  <c r="H20"/>
  <c r="N20" s="1"/>
  <c r="P19"/>
  <c r="H19"/>
  <c r="N19" s="1"/>
  <c r="P18"/>
  <c r="H18"/>
  <c r="N18" s="1"/>
  <c r="P17"/>
  <c r="H17"/>
  <c r="N17" s="1"/>
  <c r="P16"/>
  <c r="H16"/>
  <c r="N16" s="1"/>
  <c r="P15"/>
  <c r="H15"/>
  <c r="N15" s="1"/>
  <c r="P14"/>
  <c r="H14"/>
  <c r="N14" s="1"/>
  <c r="P13"/>
  <c r="H13"/>
  <c r="N13" s="1"/>
  <c r="P12"/>
  <c r="H12"/>
  <c r="N12" s="1"/>
  <c r="P11"/>
  <c r="H11"/>
  <c r="N11" s="1"/>
  <c r="O7"/>
  <c r="M7"/>
  <c r="L7"/>
  <c r="K7"/>
  <c r="J7"/>
  <c r="I7"/>
  <c r="H7"/>
  <c r="G7"/>
  <c r="P3"/>
  <c r="R5" i="3"/>
  <c r="R3"/>
  <c r="R1"/>
  <c r="P1" i="4" l="1"/>
  <c r="P5" s="1"/>
  <c r="N7"/>
  <c r="P16" i="3"/>
  <c r="H16"/>
  <c r="N16"/>
  <c r="P17"/>
  <c r="H17"/>
  <c r="N17"/>
  <c r="P18"/>
  <c r="H18"/>
  <c r="N18"/>
  <c r="H11"/>
  <c r="N11"/>
  <c r="P11"/>
  <c r="H13"/>
  <c r="N13"/>
  <c r="P13"/>
  <c r="H14"/>
  <c r="N14"/>
  <c r="P14"/>
  <c r="H19"/>
  <c r="N19"/>
  <c r="P19"/>
  <c r="O7"/>
  <c r="P3" s="1"/>
  <c r="H7"/>
  <c r="I7"/>
  <c r="J7"/>
  <c r="K7"/>
  <c r="L7"/>
  <c r="M7"/>
  <c r="N7"/>
  <c r="G7"/>
  <c r="P7" i="4" l="1"/>
  <c r="M1"/>
  <c r="P1" i="3"/>
  <c r="M1" s="1"/>
  <c r="P5"/>
  <c r="P7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<sst xmlns="http://schemas.openxmlformats.org/spreadsheetml/2006/main" count="139" uniqueCount="68">
  <si>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</si>
  <si>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</si>
  <si>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</si>
  <si>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</si>
  <si>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</si>
  <si>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</si>
  <si>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</si>
  <si>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</si>
  <si>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</si>
  <si>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Consumo autovettura -</t>
  </si>
  <si>
    <t>TOTALI DEL MESE</t>
  </si>
  <si>
    <t>DATA</t>
  </si>
  <si>
    <t>COMMESSA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</si>
  <si>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</si>
  <si>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</si>
  <si>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</si>
  <si>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</si>
  <si>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</si>
  <si>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</si>
  <si>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</si>
  <si>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</si>
  <si>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</si>
  <si>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</si>
  <si>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</si>
  <si>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</si>
  <si>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</si>
  <si>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</si>
  <si>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ESTERO</t>
  </si>
  <si>
    <t>Check</t>
  </si>
  <si>
    <t>Valuta</t>
  </si>
  <si>
    <t>Paese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</si>
  <si>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</si>
  <si>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</si>
  <si>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</si>
  <si>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</si>
  <si>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</si>
  <si>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</si>
  <si>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</si>
  <si>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</si>
  <si>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No</t>
  </si>
  <si>
    <t>Mostapha Maanna</t>
  </si>
  <si>
    <t>Cena</t>
  </si>
  <si>
    <t>Taxi</t>
  </si>
  <si>
    <t>Hotel</t>
  </si>
  <si>
    <t>Demo</t>
  </si>
  <si>
    <t>prelievo</t>
  </si>
  <si>
    <t>Cash</t>
  </si>
  <si>
    <t>demo</t>
  </si>
  <si>
    <t>colazione</t>
  </si>
  <si>
    <t>delivery per il sudan</t>
  </si>
  <si>
    <t>January 2013</t>
  </si>
  <si>
    <t>01_01</t>
  </si>
  <si>
    <t>(importi in Valuta Lira Turca)</t>
  </si>
  <si>
    <t>TRY</t>
  </si>
  <si>
    <t>Turchia</t>
  </si>
  <si>
    <t>(importi in Euro € )</t>
  </si>
  <si>
    <t>SPESE ITALIA</t>
  </si>
  <si>
    <t>Indirizzo</t>
  </si>
  <si>
    <t>Città
(Inserire "Milano" o altra città ove è stata effettuata la spesa)</t>
  </si>
  <si>
    <t>SPESE VITTO  / ALLOGGIO</t>
  </si>
  <si>
    <t>taxi</t>
  </si>
  <si>
    <t>Delivery</t>
  </si>
  <si>
    <t>Benzina</t>
  </si>
  <si>
    <t>Torino-Malpensa</t>
  </si>
  <si>
    <t>treno</t>
  </si>
  <si>
    <t>parking</t>
  </si>
  <si>
    <t>January 2014</t>
  </si>
  <si>
    <t>01_02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</si>
</sst>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&quot;€&quot;\ #,##0.00"/>
    <numFmt numFmtId="172" formatCode="&quot;€ &quot;#,##0.00"/>
  </numFmts>
  <fonts count="15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color rgb="FFFF0000"/>
      <name val="Gulim"/>
      <family val="2"/>
    </font>
    <font>
      <i/>
      <sz val="14"/>
      <color indexed="10"/>
      <name val="Gulim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auto="1"/>
      </top>
      <bottom/>
      <diagonal/>
    </border>
    <border>
      <left style="thin">
        <color indexed="8"/>
      </left>
      <right/>
      <top style="thick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64">
    <xf numFmtId="0" fontId="0" fillId="0" borderId="0"/>
    <xf numFmtId="164" fontId="5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38" fontId="1" fillId="0" borderId="11" xfId="0" applyNumberFormat="1" applyFont="1" applyBorder="1" applyAlignment="1" applyProtection="1">
      <alignment horizontal="center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</xf>
    <xf numFmtId="170" fontId="1" fillId="0" borderId="13" xfId="0" applyNumberFormat="1" applyFont="1" applyBorder="1" applyAlignment="1" applyProtection="1">
      <alignment horizontal="right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  <protection locked="0"/>
    </xf>
    <xf numFmtId="170" fontId="1" fillId="0" borderId="16" xfId="0" applyNumberFormat="1" applyFont="1" applyBorder="1" applyAlignment="1" applyProtection="1">
      <alignment horizontal="right" vertical="center"/>
      <protection locked="0"/>
    </xf>
    <xf numFmtId="164" fontId="1" fillId="3" borderId="17" xfId="1" applyFont="1" applyFill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vertical="center"/>
    </xf>
    <xf numFmtId="168" fontId="1" fillId="6" borderId="19" xfId="0" applyNumberFormat="1" applyFont="1" applyFill="1" applyBorder="1" applyAlignment="1" applyProtection="1">
      <alignment horizontal="center" vertical="center"/>
    </xf>
    <xf numFmtId="4" fontId="1" fillId="4" borderId="17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169" fontId="1" fillId="0" borderId="14" xfId="0" applyNumberFormat="1" applyFont="1" applyBorder="1" applyAlignment="1" applyProtection="1">
      <alignment horizontal="center" vertical="center"/>
      <protection locked="0"/>
    </xf>
    <xf numFmtId="170" fontId="1" fillId="0" borderId="20" xfId="0" applyNumberFormat="1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4" xfId="0" applyNumberFormat="1" applyFont="1" applyBorder="1" applyAlignment="1" applyProtection="1">
      <alignment horizontal="center" vertical="center" wrapText="1"/>
    </xf>
    <xf numFmtId="0" fontId="6" fillId="8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vertical="center"/>
    </xf>
    <xf numFmtId="0" fontId="1" fillId="8" borderId="40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1" xfId="0" applyNumberFormat="1" applyFont="1" applyFill="1" applyBorder="1" applyAlignment="1" applyProtection="1">
      <alignment horizontal="right"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</xf>
    <xf numFmtId="0" fontId="1" fillId="2" borderId="44" xfId="0" applyFont="1" applyFill="1" applyBorder="1" applyAlignment="1" applyProtection="1">
      <alignment horizontal="center" vertical="center" wrapText="1"/>
    </xf>
    <xf numFmtId="4" fontId="1" fillId="2" borderId="45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2" xfId="0" applyNumberFormat="1" applyFont="1" applyFill="1" applyBorder="1" applyAlignment="1" applyProtection="1">
      <alignment horizontal="center" vertical="center"/>
    </xf>
    <xf numFmtId="168" fontId="1" fillId="10" borderId="50" xfId="0" applyNumberFormat="1" applyFont="1" applyFill="1" applyBorder="1" applyAlignment="1">
      <alignment horizontal="center" vertical="center"/>
    </xf>
    <xf numFmtId="169" fontId="1" fillId="0" borderId="51" xfId="0" applyNumberFormat="1" applyFont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38" fontId="1" fillId="0" borderId="55" xfId="0" applyNumberFormat="1" applyFont="1" applyBorder="1" applyAlignment="1" applyProtection="1">
      <alignment horizontal="center" vertical="center"/>
      <protection locked="0"/>
    </xf>
    <xf numFmtId="170" fontId="1" fillId="0" borderId="56" xfId="0" applyNumberFormat="1" applyFont="1" applyBorder="1" applyAlignment="1">
      <alignment horizontal="right" vertical="center"/>
    </xf>
    <xf numFmtId="170" fontId="1" fillId="0" borderId="52" xfId="0" applyNumberFormat="1" applyFont="1" applyBorder="1" applyAlignment="1" applyProtection="1">
      <alignment horizontal="right" vertical="center"/>
      <protection locked="0"/>
    </xf>
    <xf numFmtId="170" fontId="1" fillId="0" borderId="53" xfId="0" applyNumberFormat="1" applyFont="1" applyBorder="1" applyAlignment="1" applyProtection="1">
      <alignment horizontal="right" vertical="center"/>
      <protection locked="0"/>
    </xf>
    <xf numFmtId="170" fontId="1" fillId="0" borderId="57" xfId="0" applyNumberFormat="1" applyFont="1" applyBorder="1" applyAlignment="1" applyProtection="1">
      <alignment horizontal="right" vertical="center"/>
      <protection locked="0"/>
    </xf>
    <xf numFmtId="4" fontId="1" fillId="11" borderId="58" xfId="0" applyNumberFormat="1" applyFont="1" applyFill="1" applyBorder="1" applyAlignment="1" applyProtection="1">
      <alignment vertical="center"/>
      <protection locked="0"/>
    </xf>
    <xf numFmtId="0" fontId="2" fillId="0" borderId="5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69" fontId="13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14" xfId="0" applyNumberFormat="1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38" fontId="13" fillId="0" borderId="11" xfId="0" applyNumberFormat="1" applyFont="1" applyBorder="1" applyAlignment="1" applyProtection="1">
      <alignment horizontal="center" vertical="center"/>
      <protection locked="0"/>
    </xf>
    <xf numFmtId="170" fontId="13" fillId="0" borderId="12" xfId="0" applyNumberFormat="1" applyFont="1" applyBorder="1" applyAlignment="1" applyProtection="1">
      <alignment horizontal="right" vertical="center"/>
    </xf>
    <xf numFmtId="170" fontId="13" fillId="0" borderId="20" xfId="0" applyNumberFormat="1" applyFont="1" applyBorder="1" applyAlignment="1" applyProtection="1">
      <alignment horizontal="right" vertical="center"/>
      <protection locked="0"/>
    </xf>
    <xf numFmtId="170" fontId="13" fillId="0" borderId="13" xfId="0" applyNumberFormat="1" applyFont="1" applyBorder="1" applyAlignment="1" applyProtection="1">
      <alignment horizontal="right" vertical="center"/>
      <protection locked="0"/>
    </xf>
    <xf numFmtId="170" fontId="13" fillId="0" borderId="15" xfId="0" applyNumberFormat="1" applyFont="1" applyBorder="1" applyAlignment="1" applyProtection="1">
      <alignment horizontal="right" vertical="center"/>
      <protection locked="0"/>
    </xf>
    <xf numFmtId="170" fontId="13" fillId="0" borderId="16" xfId="0" applyNumberFormat="1" applyFont="1" applyBorder="1" applyAlignment="1" applyProtection="1">
      <alignment horizontal="right" vertical="center"/>
      <protection locked="0"/>
    </xf>
    <xf numFmtId="171" fontId="2" fillId="0" borderId="0" xfId="0" applyNumberFormat="1" applyFont="1" applyAlignment="1" applyProtection="1">
      <alignment vertical="center"/>
    </xf>
    <xf numFmtId="171" fontId="13" fillId="0" borderId="0" xfId="0" applyNumberFormat="1" applyFont="1" applyAlignment="1" applyProtection="1">
      <alignment vertical="center"/>
    </xf>
    <xf numFmtId="0" fontId="2" fillId="3" borderId="26" xfId="0" applyFont="1" applyFill="1" applyBorder="1" applyAlignment="1" applyProtection="1">
      <alignment horizontal="center" vertical="center" wrapText="1"/>
    </xf>
    <xf numFmtId="38" fontId="1" fillId="2" borderId="28" xfId="0" applyNumberFormat="1" applyFont="1" applyFill="1" applyBorder="1" applyAlignment="1" applyProtection="1">
      <alignment horizontal="center" vertical="center"/>
    </xf>
    <xf numFmtId="38" fontId="1" fillId="2" borderId="29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45" xfId="0" applyFont="1" applyFill="1" applyBorder="1" applyAlignment="1" applyProtection="1">
      <alignment horizontal="center" vertical="center" wrapText="1"/>
    </xf>
    <xf numFmtId="0" fontId="2" fillId="7" borderId="45" xfId="0" applyFont="1" applyFill="1" applyBorder="1" applyAlignment="1" applyProtection="1">
      <alignment horizontal="center" vertical="center"/>
    </xf>
    <xf numFmtId="0" fontId="2" fillId="7" borderId="2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49" fontId="2" fillId="4" borderId="22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1" xfId="0" applyNumberFormat="1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textRotation="180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2" fillId="5" borderId="23" xfId="0" applyNumberFormat="1" applyFont="1" applyFill="1" applyBorder="1" applyAlignment="1" applyProtection="1">
      <alignment horizontal="center" vertical="center"/>
    </xf>
    <xf numFmtId="0" fontId="1" fillId="9" borderId="47" xfId="0" applyNumberFormat="1" applyFont="1" applyFill="1" applyBorder="1" applyAlignment="1" applyProtection="1">
      <alignment horizontal="center" vertical="center"/>
    </xf>
    <xf numFmtId="0" fontId="1" fillId="9" borderId="48" xfId="0" applyNumberFormat="1" applyFont="1" applyFill="1" applyBorder="1" applyAlignment="1" applyProtection="1">
      <alignment horizontal="center" vertical="center"/>
    </xf>
    <xf numFmtId="0" fontId="1" fillId="9" borderId="49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164" fontId="2" fillId="3" borderId="3" xfId="1" applyFont="1" applyFill="1" applyBorder="1" applyAlignment="1" applyProtection="1">
      <alignment horizontal="right"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166" fontId="2" fillId="5" borderId="7" xfId="0" applyNumberFormat="1" applyFont="1" applyFill="1" applyBorder="1" applyAlignment="1" applyProtection="1">
      <alignment vertical="center"/>
    </xf>
    <xf numFmtId="0" fontId="14" fillId="0" borderId="0" xfId="0" applyNumberFormat="1" applyFont="1" applyBorder="1" applyAlignment="1" applyProtection="1">
      <alignment vertical="center"/>
    </xf>
    <xf numFmtId="167" fontId="1" fillId="4" borderId="60" xfId="1" applyNumberFormat="1" applyFont="1" applyFill="1" applyBorder="1" applyAlignment="1" applyProtection="1">
      <alignment horizontal="right" vertical="center"/>
      <protection locked="0"/>
    </xf>
    <xf numFmtId="0" fontId="1" fillId="12" borderId="61" xfId="0" applyNumberFormat="1" applyFont="1" applyFill="1" applyBorder="1" applyAlignment="1" applyProtection="1">
      <alignment horizontal="center" vertical="center"/>
    </xf>
    <xf numFmtId="0" fontId="1" fillId="12" borderId="62" xfId="0" applyNumberFormat="1" applyFont="1" applyFill="1" applyBorder="1" applyAlignment="1" applyProtection="1">
      <alignment vertical="center"/>
    </xf>
    <xf numFmtId="0" fontId="1" fillId="12" borderId="63" xfId="0" applyNumberFormat="1" applyFont="1" applyFill="1" applyBorder="1" applyAlignment="1" applyProtection="1">
      <alignment vertical="center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38" fontId="1" fillId="2" borderId="64" xfId="0" applyNumberFormat="1" applyFont="1" applyFill="1" applyBorder="1" applyAlignment="1" applyProtection="1">
      <alignment horizontal="center" vertical="center"/>
    </xf>
    <xf numFmtId="172" fontId="1" fillId="2" borderId="65" xfId="0" applyNumberFormat="1" applyFont="1" applyFill="1" applyBorder="1" applyAlignment="1" applyProtection="1">
      <alignment horizontal="right" vertical="center"/>
    </xf>
    <xf numFmtId="172" fontId="1" fillId="2" borderId="66" xfId="0" applyNumberFormat="1" applyFont="1" applyFill="1" applyBorder="1" applyAlignment="1" applyProtection="1">
      <alignment horizontal="right" vertical="center"/>
    </xf>
    <xf numFmtId="172" fontId="1" fillId="2" borderId="67" xfId="0" applyNumberFormat="1" applyFont="1" applyFill="1" applyBorder="1" applyAlignment="1" applyProtection="1">
      <alignment horizontal="right" vertical="center"/>
    </xf>
    <xf numFmtId="172" fontId="1" fillId="2" borderId="68" xfId="0" applyNumberFormat="1" applyFont="1" applyFill="1" applyBorder="1" applyAlignment="1" applyProtection="1">
      <alignment horizontal="right" vertical="center"/>
    </xf>
    <xf numFmtId="0" fontId="1" fillId="6" borderId="69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71" xfId="0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 wrapText="1"/>
    </xf>
    <xf numFmtId="0" fontId="2" fillId="7" borderId="10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4" xfId="0" applyFont="1" applyFill="1" applyBorder="1" applyAlignment="1" applyProtection="1">
      <alignment horizontal="center"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4" fontId="1" fillId="0" borderId="76" xfId="0" applyNumberFormat="1" applyFont="1" applyBorder="1" applyAlignment="1" applyProtection="1">
      <alignment horizontal="center" vertical="center" wrapText="1"/>
    </xf>
    <xf numFmtId="0" fontId="1" fillId="2" borderId="77" xfId="0" applyFont="1" applyFill="1" applyBorder="1" applyAlignment="1" applyProtection="1">
      <alignment horizontal="center" vertical="center" wrapText="1"/>
    </xf>
    <xf numFmtId="0" fontId="1" fillId="2" borderId="78" xfId="0" applyFont="1" applyFill="1" applyBorder="1" applyAlignment="1" applyProtection="1">
      <alignment horizontal="center" vertical="center" wrapText="1"/>
    </xf>
    <xf numFmtId="0" fontId="2" fillId="7" borderId="71" xfId="0" applyFont="1" applyFill="1" applyBorder="1" applyAlignment="1" applyProtection="1">
      <alignment horizontal="center" vertical="center"/>
    </xf>
    <xf numFmtId="0" fontId="1" fillId="2" borderId="79" xfId="0" applyFont="1" applyFill="1" applyBorder="1" applyAlignment="1" applyProtection="1">
      <alignment horizontal="center" vertical="center" wrapText="1"/>
    </xf>
    <xf numFmtId="0" fontId="1" fillId="2" borderId="76" xfId="0" applyFont="1" applyFill="1" applyBorder="1" applyAlignment="1" applyProtection="1">
      <alignment horizontal="center" vertical="center" wrapText="1"/>
    </xf>
    <xf numFmtId="0" fontId="1" fillId="2" borderId="80" xfId="0" applyFont="1" applyFill="1" applyBorder="1" applyAlignment="1" applyProtection="1">
      <alignment horizontal="center" vertical="center" wrapText="1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4" fontId="1" fillId="8" borderId="0" xfId="0" applyNumberFormat="1" applyFont="1" applyFill="1" applyAlignment="1" applyProtection="1">
      <alignment vertical="center"/>
    </xf>
  </cellXfs>
  <cellStyles count="6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24"/>
  <sheetViews>
    <sheetView view="pageBreakPreview" zoomScale="50" zoomScaleNormal="75" zoomScaleSheetLayoutView="50" zoomScalePageLayoutView="75" workbookViewId="0">
      <pane ySplit="5" topLeftCell="A6" activePane="bottomLeft" state="frozen"/>
      <selection pane="bottomLeft" activeCell="R16" sqref="R16:R19"/>
    </sheetView>
  </sheetViews>
  <sheetFormatPr defaultColWidth="8.85546875" defaultRowHeight="18.75"/>
  <cols>
    <col min="1" max="1" width="6.7109375" style="1" customWidth="1"/>
    <col min="2" max="2" width="16.42578125" style="2" customWidth="1"/>
    <col min="3" max="3" width="27.7109375" style="2" customWidth="1"/>
    <col min="4" max="4" width="44.7109375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42578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8.85546875" style="2"/>
  </cols>
  <sheetData>
    <row r="1" spans="1:18" s="7" customFormat="1" ht="65.25" customHeight="1">
      <c r="A1" s="4"/>
      <c r="B1" s="109" t="s">
        <v>0</v>
      </c>
      <c r="C1" s="109"/>
      <c r="D1" s="110" t="s">
        <v>40</v>
      </c>
      <c r="E1" s="110"/>
      <c r="F1" s="36" t="s">
        <v>50</v>
      </c>
      <c r="G1" s="35" t="s">
        <v>51</v>
      </c>
      <c r="L1" s="7" t="s">
        <v>28</v>
      </c>
      <c r="M1" s="3">
        <f>+P1-N7</f>
        <v>0</v>
      </c>
      <c r="N1" s="5" t="s">
        <v>1</v>
      </c>
      <c r="O1" s="6"/>
      <c r="P1" s="38">
        <f>SUM(H7:M7)</f>
        <v>1911.4499999999998</v>
      </c>
      <c r="Q1" s="3" t="s">
        <v>26</v>
      </c>
      <c r="R1" s="91">
        <f>SUM(R12:R19)</f>
        <v>620.19000000000005</v>
      </c>
    </row>
    <row r="2" spans="1:18" s="7" customFormat="1" ht="57.75" customHeight="1">
      <c r="A2" s="4"/>
      <c r="B2" s="111" t="s">
        <v>2</v>
      </c>
      <c r="C2" s="111"/>
      <c r="D2" s="110"/>
      <c r="E2" s="110"/>
      <c r="F2" s="8"/>
      <c r="G2" s="8"/>
      <c r="N2" s="9" t="s">
        <v>3</v>
      </c>
      <c r="O2" s="10"/>
      <c r="P2" s="11"/>
      <c r="Q2" s="3" t="s">
        <v>25</v>
      </c>
      <c r="R2" s="91"/>
    </row>
    <row r="3" spans="1:18" s="7" customFormat="1" ht="35.25" customHeight="1">
      <c r="A3" s="4"/>
      <c r="B3" s="111" t="s">
        <v>24</v>
      </c>
      <c r="C3" s="111"/>
      <c r="D3" s="110" t="s">
        <v>39</v>
      </c>
      <c r="E3" s="110"/>
      <c r="N3" s="9" t="s">
        <v>4</v>
      </c>
      <c r="O3" s="10"/>
      <c r="P3" s="43">
        <f>+O7</f>
        <v>2001.45</v>
      </c>
      <c r="Q3" s="12"/>
      <c r="R3" s="91">
        <f>SUM(R11:R12,R16:R19)</f>
        <v>646.46</v>
      </c>
    </row>
    <row r="4" spans="1:18" s="7" customFormat="1" ht="35.25" customHeight="1" thickBot="1">
      <c r="A4" s="4"/>
      <c r="D4" s="13"/>
      <c r="E4" s="13"/>
      <c r="F4" s="9" t="s">
        <v>19</v>
      </c>
      <c r="G4" s="46">
        <v>1</v>
      </c>
      <c r="H4" s="14"/>
      <c r="I4" s="14"/>
      <c r="J4" s="2"/>
      <c r="K4" s="2"/>
      <c r="L4" s="2"/>
      <c r="M4" s="2"/>
      <c r="N4" s="15" t="s">
        <v>5</v>
      </c>
      <c r="O4" s="16"/>
      <c r="P4" s="17"/>
      <c r="Q4" s="12"/>
      <c r="R4" s="91"/>
    </row>
    <row r="5" spans="1:18" s="7" customFormat="1" ht="43.5" customHeight="1" thickTop="1" thickBot="1">
      <c r="A5" s="4"/>
      <c r="B5" s="18" t="s">
        <v>6</v>
      </c>
      <c r="C5" s="19"/>
      <c r="D5" s="40">
        <v>9</v>
      </c>
      <c r="E5" s="13"/>
      <c r="F5" s="9" t="s">
        <v>7</v>
      </c>
      <c r="G5" s="46">
        <v>1.1100000000000001</v>
      </c>
      <c r="N5" s="118" t="s">
        <v>8</v>
      </c>
      <c r="O5" s="118"/>
      <c r="P5" s="39">
        <f>P1-P2-P3-P4</f>
        <v>-90.000000000000227</v>
      </c>
      <c r="Q5" s="12"/>
      <c r="R5" s="92">
        <f>R1-R3</f>
        <v>-26.269999999999982</v>
      </c>
    </row>
    <row r="6" spans="1:18" s="7" customFormat="1" ht="43.5" customHeight="1" thickTop="1" thickBot="1">
      <c r="A6" s="4"/>
      <c r="B6" s="37" t="s">
        <v>52</v>
      </c>
      <c r="C6" s="37"/>
      <c r="D6" s="13"/>
      <c r="E6" s="13"/>
      <c r="F6" s="9" t="s">
        <v>9</v>
      </c>
      <c r="G6" s="64">
        <v>11.11</v>
      </c>
      <c r="Q6" s="12"/>
    </row>
    <row r="7" spans="1:18" s="7" customFormat="1" ht="27" customHeight="1" thickTop="1" thickBot="1">
      <c r="A7" s="119" t="s">
        <v>27</v>
      </c>
      <c r="B7" s="120"/>
      <c r="C7" s="121"/>
      <c r="D7" s="94" t="s">
        <v>10</v>
      </c>
      <c r="E7" s="95"/>
      <c r="F7" s="95"/>
      <c r="G7" s="65">
        <f t="shared" ref="G7:O7" si="0">SUM(G11:G19)</f>
        <v>0</v>
      </c>
      <c r="H7" s="63">
        <f t="shared" si="0"/>
        <v>0</v>
      </c>
      <c r="I7" s="48">
        <f t="shared" si="0"/>
        <v>0</v>
      </c>
      <c r="J7" s="48">
        <f t="shared" si="0"/>
        <v>190</v>
      </c>
      <c r="K7" s="48">
        <f t="shared" si="0"/>
        <v>20</v>
      </c>
      <c r="L7" s="48">
        <f t="shared" si="0"/>
        <v>1407.05</v>
      </c>
      <c r="M7" s="49">
        <f t="shared" si="0"/>
        <v>294.39999999999998</v>
      </c>
      <c r="N7" s="47">
        <f t="shared" si="0"/>
        <v>1911.45</v>
      </c>
      <c r="O7" s="50">
        <f t="shared" si="0"/>
        <v>2001.45</v>
      </c>
      <c r="P7" s="12">
        <f>+N7-SUM(H7:M7)</f>
        <v>0</v>
      </c>
    </row>
    <row r="8" spans="1:18" ht="36" customHeight="1" thickTop="1" thickBot="1">
      <c r="A8" s="96"/>
      <c r="B8" s="97" t="s">
        <v>11</v>
      </c>
      <c r="C8" s="97" t="s">
        <v>12</v>
      </c>
      <c r="D8" s="98" t="s">
        <v>23</v>
      </c>
      <c r="E8" s="97" t="s">
        <v>30</v>
      </c>
      <c r="F8" s="100" t="s">
        <v>29</v>
      </c>
      <c r="G8" s="101" t="s">
        <v>13</v>
      </c>
      <c r="H8" s="103" t="s">
        <v>14</v>
      </c>
      <c r="I8" s="105" t="s">
        <v>32</v>
      </c>
      <c r="J8" s="104" t="s">
        <v>34</v>
      </c>
      <c r="K8" s="104" t="s">
        <v>33</v>
      </c>
      <c r="L8" s="122" t="s">
        <v>20</v>
      </c>
      <c r="M8" s="123"/>
      <c r="N8" s="93" t="s">
        <v>15</v>
      </c>
      <c r="O8" s="112" t="s">
        <v>16</v>
      </c>
      <c r="P8" s="113" t="s">
        <v>17</v>
      </c>
      <c r="Q8" s="2"/>
      <c r="R8" s="106" t="s">
        <v>35</v>
      </c>
    </row>
    <row r="9" spans="1:18" ht="36" customHeight="1" thickTop="1" thickBot="1">
      <c r="A9" s="96"/>
      <c r="B9" s="97" t="s">
        <v>11</v>
      </c>
      <c r="C9" s="97"/>
      <c r="D9" s="99"/>
      <c r="E9" s="97"/>
      <c r="F9" s="100"/>
      <c r="G9" s="102"/>
      <c r="H9" s="103" t="s">
        <v>32</v>
      </c>
      <c r="I9" s="105" t="s">
        <v>32</v>
      </c>
      <c r="J9" s="105"/>
      <c r="K9" s="105" t="s">
        <v>31</v>
      </c>
      <c r="L9" s="114" t="s">
        <v>21</v>
      </c>
      <c r="M9" s="116" t="s">
        <v>22</v>
      </c>
      <c r="N9" s="93"/>
      <c r="O9" s="112"/>
      <c r="P9" s="113"/>
      <c r="Q9" s="2"/>
      <c r="R9" s="107"/>
    </row>
    <row r="10" spans="1:18" ht="37.5" customHeight="1" thickTop="1" thickBot="1">
      <c r="A10" s="96"/>
      <c r="B10" s="97"/>
      <c r="C10" s="97"/>
      <c r="D10" s="99"/>
      <c r="E10" s="97"/>
      <c r="F10" s="100"/>
      <c r="G10" s="62" t="s">
        <v>18</v>
      </c>
      <c r="H10" s="103"/>
      <c r="I10" s="105"/>
      <c r="J10" s="105"/>
      <c r="K10" s="105"/>
      <c r="L10" s="115"/>
      <c r="M10" s="117"/>
      <c r="N10" s="93"/>
      <c r="O10" s="112"/>
      <c r="P10" s="113"/>
      <c r="Q10" s="2"/>
      <c r="R10" s="108"/>
    </row>
    <row r="11" spans="1:18" ht="30" customHeight="1" thickTop="1">
      <c r="A11" s="27">
        <v>1</v>
      </c>
      <c r="B11" s="32">
        <v>41666</v>
      </c>
      <c r="C11" s="29" t="s">
        <v>44</v>
      </c>
      <c r="D11" s="34" t="s">
        <v>45</v>
      </c>
      <c r="E11" s="30" t="s">
        <v>54</v>
      </c>
      <c r="F11" s="31" t="s">
        <v>53</v>
      </c>
      <c r="G11" s="20"/>
      <c r="H11" s="21">
        <f t="shared" ref="H11:H13" si="1">IF($D$3="si",($G$5/$G$6*G11),IF($D$3="no",G11*$G$4,0))</f>
        <v>0</v>
      </c>
      <c r="I11" s="33"/>
      <c r="J11" s="22"/>
      <c r="K11" s="23"/>
      <c r="L11" s="23"/>
      <c r="M11" s="24"/>
      <c r="N11" s="25">
        <f t="shared" ref="N11:N13" si="2">SUM(H11:M11)</f>
        <v>0</v>
      </c>
      <c r="O11" s="77">
        <v>300</v>
      </c>
      <c r="P11" s="26" t="str">
        <f t="shared" ref="P11:P13" si="3">IF(F11="Milano","X","")</f>
        <v/>
      </c>
      <c r="Q11" s="2"/>
      <c r="R11" s="44">
        <v>93.8</v>
      </c>
    </row>
    <row r="12" spans="1:18" ht="30" customHeight="1">
      <c r="A12" s="66">
        <v>2</v>
      </c>
      <c r="B12" s="67">
        <v>41666</v>
      </c>
      <c r="C12" s="68" t="s">
        <v>44</v>
      </c>
      <c r="D12" s="69" t="s">
        <v>43</v>
      </c>
      <c r="E12" s="70" t="s">
        <v>54</v>
      </c>
      <c r="F12" s="71" t="s">
        <v>53</v>
      </c>
      <c r="G12" s="72"/>
      <c r="H12" s="73"/>
      <c r="I12" s="74"/>
      <c r="J12" s="75"/>
      <c r="K12" s="75"/>
      <c r="L12" s="75">
        <v>1407.05</v>
      </c>
      <c r="M12" s="76"/>
      <c r="N12" s="25">
        <v>1407.05</v>
      </c>
      <c r="O12" s="77">
        <v>1407.05</v>
      </c>
      <c r="P12" s="78"/>
      <c r="Q12" s="79"/>
      <c r="R12" s="44">
        <v>455.81</v>
      </c>
    </row>
    <row r="13" spans="1:18" ht="30" customHeight="1">
      <c r="A13" s="27">
        <v>3</v>
      </c>
      <c r="B13" s="32">
        <v>41669</v>
      </c>
      <c r="C13" s="29" t="s">
        <v>44</v>
      </c>
      <c r="D13" s="34" t="s">
        <v>42</v>
      </c>
      <c r="E13" s="30" t="s">
        <v>54</v>
      </c>
      <c r="F13" s="31" t="s">
        <v>53</v>
      </c>
      <c r="G13" s="20"/>
      <c r="H13" s="21">
        <f t="shared" si="1"/>
        <v>0</v>
      </c>
      <c r="I13" s="33"/>
      <c r="J13" s="22">
        <v>100</v>
      </c>
      <c r="K13" s="23"/>
      <c r="L13" s="23"/>
      <c r="M13" s="24"/>
      <c r="N13" s="25">
        <f t="shared" si="2"/>
        <v>100</v>
      </c>
      <c r="O13" s="28"/>
      <c r="P13" s="26" t="str">
        <f t="shared" si="3"/>
        <v/>
      </c>
      <c r="Q13" s="2"/>
      <c r="R13" s="44">
        <v>33.049999999999997</v>
      </c>
    </row>
    <row r="14" spans="1:18" ht="30" customHeight="1">
      <c r="A14" s="66">
        <v>4</v>
      </c>
      <c r="B14" s="32">
        <v>41666</v>
      </c>
      <c r="C14" s="29" t="s">
        <v>44</v>
      </c>
      <c r="D14" s="34" t="s">
        <v>42</v>
      </c>
      <c r="E14" s="30" t="s">
        <v>54</v>
      </c>
      <c r="F14" s="31" t="s">
        <v>53</v>
      </c>
      <c r="G14" s="20"/>
      <c r="H14" s="21">
        <f t="shared" ref="H14" si="4">IF($D$3="si",($G$5/$G$6*G14),IF($D$3="no",G14*$G$4,0))</f>
        <v>0</v>
      </c>
      <c r="I14" s="33"/>
      <c r="J14" s="22">
        <v>90</v>
      </c>
      <c r="K14" s="23"/>
      <c r="L14" s="23"/>
      <c r="M14" s="24"/>
      <c r="N14" s="25">
        <f t="shared" ref="N14" si="5">SUM(H14:M14)</f>
        <v>90</v>
      </c>
      <c r="O14" s="28"/>
      <c r="P14" s="26" t="str">
        <f t="shared" ref="P14" si="6">IF(F14="Milano","X","")</f>
        <v/>
      </c>
      <c r="Q14" s="2"/>
      <c r="R14" s="44">
        <v>28.21</v>
      </c>
    </row>
    <row r="15" spans="1:18" ht="30" customHeight="1">
      <c r="A15" s="27">
        <v>5</v>
      </c>
      <c r="B15" s="80">
        <v>41669</v>
      </c>
      <c r="C15" s="81" t="s">
        <v>44</v>
      </c>
      <c r="D15" s="82" t="s">
        <v>46</v>
      </c>
      <c r="E15" s="83" t="s">
        <v>54</v>
      </c>
      <c r="F15" s="84" t="s">
        <v>53</v>
      </c>
      <c r="G15" s="85"/>
      <c r="H15" s="86"/>
      <c r="I15" s="87"/>
      <c r="J15" s="88"/>
      <c r="K15" s="89">
        <v>20</v>
      </c>
      <c r="L15" s="89"/>
      <c r="M15" s="90"/>
      <c r="N15" s="25">
        <v>20</v>
      </c>
      <c r="O15" s="28"/>
      <c r="P15" s="26"/>
      <c r="Q15" s="2"/>
      <c r="R15" s="44">
        <v>6.27</v>
      </c>
    </row>
    <row r="16" spans="1:18" ht="30" customHeight="1">
      <c r="A16" s="66">
        <v>6</v>
      </c>
      <c r="B16" s="32">
        <v>41651</v>
      </c>
      <c r="C16" s="29" t="s">
        <v>49</v>
      </c>
      <c r="D16" s="34" t="s">
        <v>41</v>
      </c>
      <c r="E16" s="30" t="s">
        <v>54</v>
      </c>
      <c r="F16" s="31" t="s">
        <v>53</v>
      </c>
      <c r="G16" s="20"/>
      <c r="H16" s="21">
        <f t="shared" ref="H16" si="7">IF($D$3="si",($G$5/$G$6*G16),IF($D$3="no",G16*$G$4,0))</f>
        <v>0</v>
      </c>
      <c r="I16" s="33"/>
      <c r="J16" s="22"/>
      <c r="K16" s="23"/>
      <c r="L16" s="23"/>
      <c r="M16" s="24">
        <v>56</v>
      </c>
      <c r="N16" s="25">
        <f t="shared" ref="N16" si="8">SUM(H16:M16)</f>
        <v>56</v>
      </c>
      <c r="O16" s="28">
        <v>56</v>
      </c>
      <c r="P16" s="26" t="str">
        <f t="shared" ref="P16" si="9">IF(F16="Milano","X","")</f>
        <v/>
      </c>
      <c r="Q16" s="2"/>
      <c r="R16" s="44">
        <v>18.96</v>
      </c>
    </row>
    <row r="17" spans="1:18" ht="30" customHeight="1">
      <c r="A17" s="27">
        <v>7</v>
      </c>
      <c r="B17" s="32">
        <v>41668</v>
      </c>
      <c r="C17" s="29" t="s">
        <v>44</v>
      </c>
      <c r="D17" s="34" t="s">
        <v>41</v>
      </c>
      <c r="E17" s="30" t="s">
        <v>54</v>
      </c>
      <c r="F17" s="31" t="s">
        <v>53</v>
      </c>
      <c r="G17" s="20"/>
      <c r="H17" s="21">
        <f t="shared" ref="H17" si="10">IF($D$3="si",($G$5/$G$6*G17),IF($D$3="no",G17*$G$4,0))</f>
        <v>0</v>
      </c>
      <c r="I17" s="33"/>
      <c r="J17" s="22"/>
      <c r="K17" s="23"/>
      <c r="L17" s="23"/>
      <c r="M17" s="24">
        <v>65</v>
      </c>
      <c r="N17" s="25">
        <f t="shared" ref="N17" si="11">SUM(H17:M17)</f>
        <v>65</v>
      </c>
      <c r="O17" s="28">
        <v>65</v>
      </c>
      <c r="P17" s="26" t="str">
        <f t="shared" ref="P17" si="12">IF(F17="Milano","X","")</f>
        <v/>
      </c>
      <c r="Q17" s="2"/>
      <c r="R17" s="44">
        <v>21.05</v>
      </c>
    </row>
    <row r="18" spans="1:18" ht="30" customHeight="1">
      <c r="A18" s="66">
        <v>8</v>
      </c>
      <c r="B18" s="32">
        <v>41668</v>
      </c>
      <c r="C18" s="29" t="s">
        <v>44</v>
      </c>
      <c r="D18" s="34" t="s">
        <v>41</v>
      </c>
      <c r="E18" s="30" t="s">
        <v>54</v>
      </c>
      <c r="F18" s="31" t="s">
        <v>53</v>
      </c>
      <c r="G18" s="20"/>
      <c r="H18" s="21">
        <f t="shared" ref="H18" si="13">IF($D$3="si",($G$5/$G$6*G18),IF($D$3="no",G18*$G$4,0))</f>
        <v>0</v>
      </c>
      <c r="I18" s="33"/>
      <c r="J18" s="22"/>
      <c r="K18" s="23"/>
      <c r="L18" s="23"/>
      <c r="M18" s="24">
        <v>99</v>
      </c>
      <c r="N18" s="25">
        <f t="shared" ref="N18" si="14">SUM(H18:M18)</f>
        <v>99</v>
      </c>
      <c r="O18" s="28">
        <v>99</v>
      </c>
      <c r="P18" s="26" t="str">
        <f t="shared" ref="P18" si="15">IF(F18="Milano","X","")</f>
        <v/>
      </c>
      <c r="Q18" s="2"/>
      <c r="R18" s="44">
        <v>32.74</v>
      </c>
    </row>
    <row r="19" spans="1:18" ht="30" customHeight="1">
      <c r="A19" s="27">
        <v>9</v>
      </c>
      <c r="B19" s="32">
        <v>41669</v>
      </c>
      <c r="C19" s="29" t="s">
        <v>47</v>
      </c>
      <c r="D19" s="34" t="s">
        <v>48</v>
      </c>
      <c r="E19" s="30" t="s">
        <v>54</v>
      </c>
      <c r="F19" s="31" t="s">
        <v>53</v>
      </c>
      <c r="G19" s="20"/>
      <c r="H19" s="21">
        <f t="shared" ref="H19" si="16">IF($D$3="si",($G$5/$G$6*G19),IF($D$3="no",G19*$G$4,0))</f>
        <v>0</v>
      </c>
      <c r="I19" s="33"/>
      <c r="J19" s="22"/>
      <c r="K19" s="23"/>
      <c r="L19" s="23"/>
      <c r="M19" s="24">
        <v>74.400000000000006</v>
      </c>
      <c r="N19" s="25">
        <f t="shared" ref="N19" si="17">SUM(H19:M19)</f>
        <v>74.400000000000006</v>
      </c>
      <c r="O19" s="28">
        <v>74.400000000000006</v>
      </c>
      <c r="P19" s="26" t="str">
        <f t="shared" ref="P19" si="18">IF(F19="Milano","X","")</f>
        <v/>
      </c>
      <c r="Q19" s="2"/>
      <c r="R19" s="44">
        <v>24.1</v>
      </c>
    </row>
    <row r="20" spans="1:18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8">
      <c r="A21" s="51"/>
      <c r="B21" s="52"/>
      <c r="C21" s="53"/>
      <c r="D21" s="54"/>
      <c r="E21" s="54"/>
      <c r="F21" s="55"/>
      <c r="G21" s="56"/>
      <c r="H21" s="57"/>
      <c r="I21" s="58"/>
      <c r="J21" s="58"/>
      <c r="K21" s="58"/>
      <c r="L21" s="58"/>
      <c r="M21" s="58"/>
      <c r="N21" s="59"/>
      <c r="O21" s="60"/>
      <c r="P21" s="61"/>
    </row>
    <row r="22" spans="1:18">
      <c r="A22" s="41"/>
      <c r="B22" s="45" t="s">
        <v>36</v>
      </c>
      <c r="C22" s="45"/>
      <c r="D22" s="45"/>
      <c r="E22" s="42"/>
      <c r="F22" s="42"/>
      <c r="G22" s="45" t="s">
        <v>38</v>
      </c>
      <c r="H22" s="45"/>
      <c r="I22" s="45"/>
      <c r="J22" s="42"/>
      <c r="K22" s="42"/>
      <c r="L22" s="45" t="s">
        <v>37</v>
      </c>
      <c r="M22" s="45"/>
      <c r="N22" s="45"/>
      <c r="O22" s="42"/>
      <c r="P22" s="61"/>
    </row>
    <row r="23" spans="1:18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61"/>
    </row>
    <row r="24" spans="1:18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1 C11 C13:C19">
      <formula1>1</formula1>
      <formula2>0</formula2>
    </dataValidation>
    <dataValidation type="date" operator="greaterThanOrEqual" showErrorMessage="1" errorTitle="Data" error="Inserire una data superiore al 1/11/2000" sqref="B21 B11 B13:B19">
      <formula1>36831</formula1>
      <formula2>0</formula2>
    </dataValidation>
    <dataValidation type="textLength" operator="greaterThan" sqref="F21 F11 F13:F19">
      <formula1>1</formula1>
      <formula2>0</formula2>
    </dataValidation>
    <dataValidation type="textLength" operator="greaterThan" allowBlank="1" showErrorMessage="1" sqref="D21:E21 D11:E11 D13:E19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21 N11 N13:N19">
      <formula1>0</formula1>
      <formula2>0</formula2>
    </dataValidation>
    <dataValidation type="decimal" operator="greaterThanOrEqual" allowBlank="1" showErrorMessage="1" errorTitle="Valore" error="Inserire un numero maggiore o uguale a 0 (zero)!" sqref="H21:M21 H11:M11 H13:M19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tabSelected="1" zoomScale="50" zoomScaleNormal="50" workbookViewId="0">
      <selection activeCell="O13" sqref="O13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0.4257812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7" customFormat="1" ht="35.25" customHeight="1">
      <c r="A1" s="4"/>
      <c r="B1" s="109" t="s">
        <v>0</v>
      </c>
      <c r="C1" s="109"/>
      <c r="D1" s="109"/>
      <c r="E1" s="110" t="s">
        <v>40</v>
      </c>
      <c r="F1" s="110"/>
      <c r="G1" s="36" t="s">
        <v>66</v>
      </c>
      <c r="H1" s="35" t="s">
        <v>67</v>
      </c>
      <c r="L1" s="7" t="s">
        <v>28</v>
      </c>
      <c r="M1" s="3">
        <f>+P1-N7</f>
        <v>0</v>
      </c>
      <c r="N1" s="5" t="s">
        <v>1</v>
      </c>
      <c r="O1" s="6"/>
      <c r="P1" s="124">
        <f>SUM(H7:M7)</f>
        <v>546.11</v>
      </c>
      <c r="Q1" s="3" t="s">
        <v>26</v>
      </c>
    </row>
    <row r="2" spans="1:19" s="7" customFormat="1" ht="35.25" customHeight="1">
      <c r="A2" s="4"/>
      <c r="B2" s="111" t="s">
        <v>2</v>
      </c>
      <c r="C2" s="111"/>
      <c r="D2" s="111"/>
      <c r="E2" s="110"/>
      <c r="F2" s="110"/>
      <c r="G2" s="8"/>
      <c r="H2" s="8"/>
      <c r="N2" s="9" t="s">
        <v>3</v>
      </c>
      <c r="O2" s="10"/>
      <c r="P2" s="11"/>
      <c r="Q2" s="3" t="s">
        <v>25</v>
      </c>
    </row>
    <row r="3" spans="1:19" s="7" customFormat="1" ht="35.25" customHeight="1">
      <c r="A3" s="4"/>
      <c r="B3" s="111" t="s">
        <v>24</v>
      </c>
      <c r="C3" s="111"/>
      <c r="D3" s="111"/>
      <c r="E3" s="110" t="s">
        <v>25</v>
      </c>
      <c r="F3" s="110"/>
      <c r="N3" s="9" t="s">
        <v>4</v>
      </c>
      <c r="O3" s="10"/>
      <c r="P3" s="11">
        <f>+O7</f>
        <v>129.1</v>
      </c>
      <c r="Q3" s="12"/>
      <c r="R3" s="13"/>
    </row>
    <row r="4" spans="1:19" s="7" customFormat="1" ht="35.25" customHeight="1" thickBot="1">
      <c r="A4" s="4"/>
      <c r="E4" s="13"/>
      <c r="F4" s="13"/>
      <c r="G4" s="9" t="s">
        <v>19</v>
      </c>
      <c r="H4" s="125">
        <v>0.58099999999999996</v>
      </c>
      <c r="I4" s="14"/>
      <c r="J4" s="14"/>
      <c r="K4" s="14"/>
      <c r="L4" s="2"/>
      <c r="M4" s="2"/>
      <c r="N4" s="15" t="s">
        <v>5</v>
      </c>
      <c r="O4" s="16"/>
      <c r="P4" s="17"/>
      <c r="Q4" s="12"/>
      <c r="R4" s="13"/>
    </row>
    <row r="5" spans="1:19" s="7" customFormat="1" ht="33" customHeight="1" thickTop="1" thickBot="1">
      <c r="A5" s="4"/>
      <c r="B5" s="18" t="s">
        <v>6</v>
      </c>
      <c r="C5" s="126"/>
      <c r="D5" s="19"/>
      <c r="E5" s="40">
        <v>5</v>
      </c>
      <c r="F5" s="13"/>
      <c r="G5" s="9" t="s">
        <v>7</v>
      </c>
      <c r="H5" s="125">
        <v>1.1100000000000001</v>
      </c>
      <c r="N5" s="118" t="s">
        <v>8</v>
      </c>
      <c r="O5" s="118"/>
      <c r="P5" s="127">
        <f>P1-P2-P3-P4</f>
        <v>417.01</v>
      </c>
      <c r="Q5" s="12"/>
      <c r="R5" s="13"/>
    </row>
    <row r="6" spans="1:19" s="7" customFormat="1" ht="31.5" customHeight="1" thickTop="1" thickBot="1">
      <c r="A6" s="4"/>
      <c r="B6" s="128" t="s">
        <v>55</v>
      </c>
      <c r="C6" s="128"/>
      <c r="D6" s="128"/>
      <c r="E6" s="13"/>
      <c r="F6" s="13"/>
      <c r="G6" s="9" t="s">
        <v>9</v>
      </c>
      <c r="H6" s="129">
        <v>11.11</v>
      </c>
      <c r="R6" s="12"/>
      <c r="S6" s="13"/>
    </row>
    <row r="7" spans="1:19" s="7" customFormat="1" ht="27" customHeight="1" thickBot="1">
      <c r="A7" s="130"/>
      <c r="B7" s="131"/>
      <c r="C7" s="131"/>
      <c r="D7" s="132" t="s">
        <v>56</v>
      </c>
      <c r="E7" s="133" t="s">
        <v>10</v>
      </c>
      <c r="F7" s="134"/>
      <c r="G7" s="135">
        <f>SUM(G11:G40)</f>
        <v>210</v>
      </c>
      <c r="H7" s="135">
        <f>SUM(H11:H40)</f>
        <v>122.00999999999999</v>
      </c>
      <c r="I7" s="136">
        <f>SUM(I11:I40)</f>
        <v>41.6</v>
      </c>
      <c r="J7" s="137">
        <f>SUM(J11:J40)</f>
        <v>376</v>
      </c>
      <c r="K7" s="138">
        <f>SUM(K11:K40)</f>
        <v>0</v>
      </c>
      <c r="L7" s="138">
        <f>SUM(L11:L40)</f>
        <v>0</v>
      </c>
      <c r="M7" s="138">
        <f>SUM(M11:M40)</f>
        <v>6.5</v>
      </c>
      <c r="N7" s="138">
        <f>SUM(N11:N40)</f>
        <v>546.11</v>
      </c>
      <c r="O7" s="139">
        <f>SUM(O11:O40)</f>
        <v>129.1</v>
      </c>
      <c r="P7" s="12">
        <f>+N7-SUM(I7:M7)</f>
        <v>122.00999999999999</v>
      </c>
    </row>
    <row r="8" spans="1:19" ht="36" customHeight="1" thickTop="1" thickBot="1">
      <c r="A8" s="140"/>
      <c r="B8" s="141"/>
      <c r="C8" s="142" t="s">
        <v>12</v>
      </c>
      <c r="D8" s="143" t="s">
        <v>23</v>
      </c>
      <c r="E8" s="97" t="s">
        <v>57</v>
      </c>
      <c r="F8" s="144" t="s">
        <v>58</v>
      </c>
      <c r="G8" s="145" t="s">
        <v>13</v>
      </c>
      <c r="H8" s="146" t="s">
        <v>14</v>
      </c>
      <c r="I8" s="104" t="s">
        <v>32</v>
      </c>
      <c r="J8" s="104" t="s">
        <v>34</v>
      </c>
      <c r="K8" s="104" t="s">
        <v>33</v>
      </c>
      <c r="L8" s="147" t="s">
        <v>59</v>
      </c>
      <c r="M8" s="148"/>
      <c r="N8" s="149" t="s">
        <v>15</v>
      </c>
      <c r="O8" s="150" t="s">
        <v>16</v>
      </c>
      <c r="P8" s="113" t="s">
        <v>17</v>
      </c>
      <c r="R8" s="2"/>
    </row>
    <row r="9" spans="1:19" ht="36" customHeight="1" thickTop="1" thickBot="1">
      <c r="A9" s="96"/>
      <c r="B9" s="141" t="s">
        <v>11</v>
      </c>
      <c r="C9" s="97"/>
      <c r="D9" s="97"/>
      <c r="E9" s="97"/>
      <c r="F9" s="144"/>
      <c r="G9" s="145"/>
      <c r="H9" s="151"/>
      <c r="I9" s="105" t="s">
        <v>32</v>
      </c>
      <c r="J9" s="105"/>
      <c r="K9" s="105" t="s">
        <v>31</v>
      </c>
      <c r="L9" s="114" t="s">
        <v>21</v>
      </c>
      <c r="M9" s="152" t="s">
        <v>22</v>
      </c>
      <c r="N9" s="93"/>
      <c r="O9" s="112"/>
      <c r="P9" s="113"/>
      <c r="R9" s="2"/>
    </row>
    <row r="10" spans="1:19" ht="37.5" customHeight="1" thickTop="1" thickBot="1">
      <c r="A10" s="96"/>
      <c r="B10" s="153"/>
      <c r="C10" s="97"/>
      <c r="D10" s="97"/>
      <c r="E10" s="97"/>
      <c r="F10" s="144"/>
      <c r="G10" s="154" t="s">
        <v>18</v>
      </c>
      <c r="H10" s="155"/>
      <c r="I10" s="105"/>
      <c r="J10" s="105"/>
      <c r="K10" s="105"/>
      <c r="L10" s="156"/>
      <c r="M10" s="117"/>
      <c r="N10" s="93"/>
      <c r="O10" s="112"/>
      <c r="P10" s="113"/>
      <c r="R10" s="2"/>
    </row>
    <row r="11" spans="1:19" ht="30" customHeight="1" thickTop="1">
      <c r="A11" s="27">
        <v>1</v>
      </c>
      <c r="B11" s="32">
        <v>41666</v>
      </c>
      <c r="C11" s="29" t="s">
        <v>47</v>
      </c>
      <c r="D11" s="34" t="s">
        <v>60</v>
      </c>
      <c r="E11" s="30"/>
      <c r="F11" s="31"/>
      <c r="G11" s="157"/>
      <c r="H11" s="22">
        <f t="shared" ref="H11:H40" si="0">IF($E$3="si",($H$5/$H$6*G11),IF($E$3="no",G11*$H$4,0))</f>
        <v>0</v>
      </c>
      <c r="I11" s="22"/>
      <c r="J11" s="22">
        <v>37</v>
      </c>
      <c r="K11" s="23"/>
      <c r="L11" s="23"/>
      <c r="M11" s="24"/>
      <c r="N11" s="25">
        <f t="shared" ref="N11:N26" si="1">SUM(H11:M11)</f>
        <v>37</v>
      </c>
      <c r="O11" s="28">
        <v>37</v>
      </c>
      <c r="P11" s="26" t="str">
        <f t="shared" ref="P11:P40" si="2">IF(F11="Milano","X","")</f>
        <v/>
      </c>
      <c r="R11" s="2"/>
    </row>
    <row r="12" spans="1:19" ht="30" customHeight="1">
      <c r="A12" s="27">
        <v>2</v>
      </c>
      <c r="B12" s="32">
        <v>41659</v>
      </c>
      <c r="C12" s="29" t="s">
        <v>47</v>
      </c>
      <c r="D12" s="34" t="s">
        <v>42</v>
      </c>
      <c r="E12" s="30"/>
      <c r="F12" s="31"/>
      <c r="G12" s="157"/>
      <c r="H12" s="22">
        <f t="shared" si="0"/>
        <v>0</v>
      </c>
      <c r="I12" s="22"/>
      <c r="J12" s="22">
        <v>44</v>
      </c>
      <c r="K12" s="23"/>
      <c r="L12" s="23"/>
      <c r="M12" s="24"/>
      <c r="N12" s="25">
        <f t="shared" si="1"/>
        <v>44</v>
      </c>
      <c r="O12" s="28">
        <v>44</v>
      </c>
      <c r="P12" s="26" t="str">
        <f t="shared" si="2"/>
        <v/>
      </c>
      <c r="R12" s="2"/>
    </row>
    <row r="13" spans="1:19" ht="30" customHeight="1">
      <c r="A13" s="27">
        <v>3</v>
      </c>
      <c r="B13" s="32">
        <v>41666</v>
      </c>
      <c r="C13" s="29" t="s">
        <v>61</v>
      </c>
      <c r="D13" s="34" t="s">
        <v>48</v>
      </c>
      <c r="E13" s="30"/>
      <c r="F13" s="31"/>
      <c r="G13" s="157"/>
      <c r="H13" s="22">
        <f t="shared" si="0"/>
        <v>0</v>
      </c>
      <c r="I13" s="22"/>
      <c r="J13" s="22"/>
      <c r="K13" s="23"/>
      <c r="L13" s="23"/>
      <c r="M13" s="24">
        <v>6.5</v>
      </c>
      <c r="N13" s="25">
        <f t="shared" si="1"/>
        <v>6.5</v>
      </c>
      <c r="O13" s="28">
        <v>6.5</v>
      </c>
      <c r="P13" s="26" t="str">
        <f t="shared" si="2"/>
        <v/>
      </c>
      <c r="R13" s="2"/>
    </row>
    <row r="14" spans="1:19" ht="30" customHeight="1">
      <c r="A14" s="27">
        <v>4</v>
      </c>
      <c r="B14" s="32">
        <v>41651</v>
      </c>
      <c r="C14" s="29" t="s">
        <v>61</v>
      </c>
      <c r="D14" s="34" t="s">
        <v>62</v>
      </c>
      <c r="E14" s="30"/>
      <c r="F14" s="31" t="s">
        <v>63</v>
      </c>
      <c r="G14" s="157">
        <v>210</v>
      </c>
      <c r="H14" s="22">
        <f t="shared" si="0"/>
        <v>122.00999999999999</v>
      </c>
      <c r="I14" s="22"/>
      <c r="J14" s="22"/>
      <c r="K14" s="23"/>
      <c r="L14" s="23"/>
      <c r="M14" s="24"/>
      <c r="N14" s="25">
        <f t="shared" si="1"/>
        <v>122.00999999999999</v>
      </c>
      <c r="O14" s="28"/>
      <c r="P14" s="26" t="str">
        <f t="shared" si="2"/>
        <v/>
      </c>
      <c r="R14" s="2"/>
    </row>
    <row r="15" spans="1:19" ht="30" customHeight="1">
      <c r="A15" s="27">
        <v>5</v>
      </c>
      <c r="B15" s="32"/>
      <c r="C15" s="29"/>
      <c r="D15" s="34" t="s">
        <v>64</v>
      </c>
      <c r="E15" s="30"/>
      <c r="F15" s="31"/>
      <c r="G15" s="157"/>
      <c r="H15" s="22">
        <f t="shared" si="0"/>
        <v>0</v>
      </c>
      <c r="I15" s="22"/>
      <c r="J15" s="22">
        <v>295</v>
      </c>
      <c r="K15" s="23"/>
      <c r="L15" s="23"/>
      <c r="M15" s="24"/>
      <c r="N15" s="25">
        <f t="shared" si="1"/>
        <v>295</v>
      </c>
      <c r="O15" s="28"/>
      <c r="P15" s="26" t="str">
        <f t="shared" si="2"/>
        <v/>
      </c>
      <c r="R15" s="2"/>
    </row>
    <row r="16" spans="1:19" ht="30" customHeight="1">
      <c r="A16" s="27">
        <v>6</v>
      </c>
      <c r="B16" s="32">
        <v>41651</v>
      </c>
      <c r="C16" s="29" t="s">
        <v>61</v>
      </c>
      <c r="D16" s="34" t="s">
        <v>65</v>
      </c>
      <c r="E16" s="30"/>
      <c r="F16" s="31"/>
      <c r="G16" s="157"/>
      <c r="H16" s="22">
        <f t="shared" si="0"/>
        <v>0</v>
      </c>
      <c r="I16" s="22">
        <v>41.6</v>
      </c>
      <c r="J16" s="22"/>
      <c r="K16" s="23"/>
      <c r="L16" s="23"/>
      <c r="M16" s="24"/>
      <c r="N16" s="25">
        <f t="shared" si="1"/>
        <v>41.6</v>
      </c>
      <c r="O16" s="28">
        <v>41.6</v>
      </c>
      <c r="P16" s="26" t="str">
        <f t="shared" si="2"/>
        <v/>
      </c>
      <c r="R16" s="2"/>
    </row>
    <row r="17" spans="1:18">
      <c r="A17" s="27">
        <v>7</v>
      </c>
      <c r="B17" s="32"/>
      <c r="C17" s="29"/>
      <c r="D17" s="34"/>
      <c r="E17" s="30"/>
      <c r="F17" s="31"/>
      <c r="G17" s="157"/>
      <c r="H17" s="22">
        <f t="shared" si="0"/>
        <v>0</v>
      </c>
      <c r="I17" s="22"/>
      <c r="J17" s="22"/>
      <c r="K17" s="23"/>
      <c r="L17" s="23"/>
      <c r="M17" s="24"/>
      <c r="N17" s="25">
        <f t="shared" si="1"/>
        <v>0</v>
      </c>
      <c r="O17" s="28"/>
      <c r="P17" s="26" t="str">
        <f t="shared" si="2"/>
        <v/>
      </c>
      <c r="R17" s="2"/>
    </row>
    <row r="18" spans="1:18">
      <c r="A18" s="27">
        <v>8</v>
      </c>
      <c r="B18" s="32"/>
      <c r="C18" s="29"/>
      <c r="D18" s="34"/>
      <c r="E18" s="30"/>
      <c r="F18" s="31"/>
      <c r="G18" s="157"/>
      <c r="H18" s="22">
        <f t="shared" si="0"/>
        <v>0</v>
      </c>
      <c r="I18" s="22"/>
      <c r="J18" s="22"/>
      <c r="K18" s="23"/>
      <c r="L18" s="23"/>
      <c r="M18" s="24"/>
      <c r="N18" s="25">
        <f t="shared" si="1"/>
        <v>0</v>
      </c>
      <c r="O18" s="28"/>
      <c r="P18" s="26" t="str">
        <f t="shared" si="2"/>
        <v/>
      </c>
      <c r="R18" s="2"/>
    </row>
    <row r="19" spans="1:18">
      <c r="A19" s="27">
        <v>9</v>
      </c>
      <c r="B19" s="32"/>
      <c r="C19" s="29"/>
      <c r="D19" s="34"/>
      <c r="E19" s="30"/>
      <c r="F19" s="31"/>
      <c r="G19" s="157"/>
      <c r="H19" s="22">
        <f t="shared" si="0"/>
        <v>0</v>
      </c>
      <c r="I19" s="22"/>
      <c r="J19" s="22"/>
      <c r="K19" s="23"/>
      <c r="L19" s="23"/>
      <c r="M19" s="24"/>
      <c r="N19" s="25">
        <f t="shared" si="1"/>
        <v>0</v>
      </c>
      <c r="O19" s="28"/>
      <c r="P19" s="26" t="str">
        <f t="shared" si="2"/>
        <v/>
      </c>
      <c r="R19" s="2"/>
    </row>
    <row r="20" spans="1:18">
      <c r="A20" s="27">
        <v>10</v>
      </c>
      <c r="B20" s="32"/>
      <c r="C20" s="29"/>
      <c r="D20" s="34"/>
      <c r="E20" s="30"/>
      <c r="F20" s="31"/>
      <c r="G20" s="157"/>
      <c r="H20" s="22">
        <f t="shared" si="0"/>
        <v>0</v>
      </c>
      <c r="I20" s="22"/>
      <c r="J20" s="22"/>
      <c r="K20" s="23"/>
      <c r="L20" s="23"/>
      <c r="M20" s="24"/>
      <c r="N20" s="25">
        <f t="shared" si="1"/>
        <v>0</v>
      </c>
      <c r="O20" s="28"/>
      <c r="P20" s="26" t="str">
        <f t="shared" si="2"/>
        <v/>
      </c>
      <c r="R20" s="2"/>
    </row>
    <row r="21" spans="1:18">
      <c r="A21" s="27">
        <v>11</v>
      </c>
      <c r="B21" s="32"/>
      <c r="C21" s="29"/>
      <c r="D21" s="34"/>
      <c r="E21" s="30"/>
      <c r="F21" s="31"/>
      <c r="G21" s="157"/>
      <c r="H21" s="22">
        <f t="shared" si="0"/>
        <v>0</v>
      </c>
      <c r="I21" s="22"/>
      <c r="J21" s="22"/>
      <c r="K21" s="23"/>
      <c r="L21" s="23"/>
      <c r="M21" s="24"/>
      <c r="N21" s="25">
        <f t="shared" si="1"/>
        <v>0</v>
      </c>
      <c r="O21" s="28"/>
      <c r="P21" s="26" t="str">
        <f t="shared" si="2"/>
        <v/>
      </c>
      <c r="R21" s="2"/>
    </row>
    <row r="22" spans="1:18">
      <c r="A22" s="27">
        <v>12</v>
      </c>
      <c r="B22" s="32"/>
      <c r="C22" s="29"/>
      <c r="D22" s="34"/>
      <c r="E22" s="30"/>
      <c r="F22" s="31"/>
      <c r="G22" s="157"/>
      <c r="H22" s="22">
        <f t="shared" si="0"/>
        <v>0</v>
      </c>
      <c r="I22" s="22"/>
      <c r="J22" s="22"/>
      <c r="K22" s="23"/>
      <c r="L22" s="23"/>
      <c r="M22" s="24"/>
      <c r="N22" s="25">
        <f t="shared" si="1"/>
        <v>0</v>
      </c>
      <c r="O22" s="28"/>
      <c r="P22" s="26" t="str">
        <f t="shared" si="2"/>
        <v/>
      </c>
      <c r="R22" s="2"/>
    </row>
    <row r="23" spans="1:18">
      <c r="A23" s="27">
        <v>13</v>
      </c>
      <c r="B23" s="32"/>
      <c r="C23" s="29"/>
      <c r="D23" s="34"/>
      <c r="E23" s="30"/>
      <c r="F23" s="31"/>
      <c r="G23" s="157"/>
      <c r="H23" s="22">
        <f t="shared" si="0"/>
        <v>0</v>
      </c>
      <c r="I23" s="22"/>
      <c r="J23" s="22"/>
      <c r="K23" s="23"/>
      <c r="L23" s="23"/>
      <c r="M23" s="24"/>
      <c r="N23" s="25">
        <f t="shared" si="1"/>
        <v>0</v>
      </c>
      <c r="O23" s="28"/>
      <c r="P23" s="26" t="str">
        <f t="shared" si="2"/>
        <v/>
      </c>
      <c r="R23" s="2"/>
    </row>
    <row r="24" spans="1:18">
      <c r="A24" s="27">
        <v>14</v>
      </c>
      <c r="B24" s="32"/>
      <c r="C24" s="29"/>
      <c r="D24" s="34"/>
      <c r="E24" s="30"/>
      <c r="F24" s="31"/>
      <c r="G24" s="157"/>
      <c r="H24" s="22">
        <f t="shared" si="0"/>
        <v>0</v>
      </c>
      <c r="I24" s="22"/>
      <c r="J24" s="22"/>
      <c r="K24" s="23"/>
      <c r="L24" s="23"/>
      <c r="M24" s="24"/>
      <c r="N24" s="25">
        <f t="shared" si="1"/>
        <v>0</v>
      </c>
      <c r="O24" s="28"/>
      <c r="P24" s="26" t="str">
        <f t="shared" si="2"/>
        <v/>
      </c>
      <c r="R24" s="2"/>
    </row>
    <row r="25" spans="1:18">
      <c r="A25" s="27">
        <v>15</v>
      </c>
      <c r="B25" s="32"/>
      <c r="C25" s="29"/>
      <c r="D25" s="34"/>
      <c r="E25" s="30"/>
      <c r="F25" s="31"/>
      <c r="G25" s="157"/>
      <c r="H25" s="22">
        <f t="shared" si="0"/>
        <v>0</v>
      </c>
      <c r="I25" s="22"/>
      <c r="J25" s="22"/>
      <c r="K25" s="23"/>
      <c r="L25" s="23"/>
      <c r="M25" s="24"/>
      <c r="N25" s="25">
        <f t="shared" si="1"/>
        <v>0</v>
      </c>
      <c r="O25" s="28"/>
      <c r="P25" s="26" t="str">
        <f t="shared" si="2"/>
        <v/>
      </c>
      <c r="R25" s="2"/>
    </row>
    <row r="26" spans="1:18">
      <c r="A26" s="27">
        <v>16</v>
      </c>
      <c r="B26" s="32"/>
      <c r="C26" s="29"/>
      <c r="D26" s="34"/>
      <c r="E26" s="30"/>
      <c r="F26" s="31"/>
      <c r="G26" s="157"/>
      <c r="H26" s="22">
        <f t="shared" si="0"/>
        <v>0</v>
      </c>
      <c r="I26" s="22"/>
      <c r="J26" s="22"/>
      <c r="K26" s="23"/>
      <c r="L26" s="23"/>
      <c r="M26" s="24"/>
      <c r="N26" s="25">
        <f t="shared" si="1"/>
        <v>0</v>
      </c>
      <c r="O26" s="28"/>
      <c r="P26" s="26" t="str">
        <f t="shared" si="2"/>
        <v/>
      </c>
      <c r="R26" s="2"/>
    </row>
    <row r="27" spans="1:18">
      <c r="A27" s="27">
        <v>17</v>
      </c>
      <c r="B27" s="32"/>
      <c r="C27" s="29"/>
      <c r="D27" s="34"/>
      <c r="E27" s="30"/>
      <c r="F27" s="31"/>
      <c r="G27" s="157"/>
      <c r="H27" s="22">
        <f t="shared" si="0"/>
        <v>0</v>
      </c>
      <c r="I27" s="22"/>
      <c r="J27" s="22"/>
      <c r="K27" s="23"/>
      <c r="L27" s="23"/>
      <c r="M27" s="24"/>
      <c r="N27" s="25">
        <f t="shared" ref="N27:N40" si="3">SUM(H27:M27)</f>
        <v>0</v>
      </c>
      <c r="O27" s="28"/>
      <c r="P27" s="26" t="str">
        <f t="shared" si="2"/>
        <v/>
      </c>
      <c r="R27" s="2"/>
    </row>
    <row r="28" spans="1:18">
      <c r="A28" s="27">
        <v>18</v>
      </c>
      <c r="B28" s="32"/>
      <c r="C28" s="29"/>
      <c r="D28" s="34"/>
      <c r="E28" s="30"/>
      <c r="F28" s="31"/>
      <c r="G28" s="157"/>
      <c r="H28" s="22">
        <f t="shared" si="0"/>
        <v>0</v>
      </c>
      <c r="I28" s="22"/>
      <c r="J28" s="22"/>
      <c r="K28" s="23"/>
      <c r="L28" s="23"/>
      <c r="M28" s="24"/>
      <c r="N28" s="25">
        <f t="shared" si="3"/>
        <v>0</v>
      </c>
      <c r="O28" s="28"/>
      <c r="P28" s="26" t="str">
        <f t="shared" si="2"/>
        <v/>
      </c>
      <c r="R28" s="2"/>
    </row>
    <row r="29" spans="1:18">
      <c r="A29" s="27">
        <v>19</v>
      </c>
      <c r="B29" s="32"/>
      <c r="C29" s="29"/>
      <c r="D29" s="34"/>
      <c r="E29" s="30"/>
      <c r="F29" s="31"/>
      <c r="G29" s="157"/>
      <c r="H29" s="22">
        <f t="shared" si="0"/>
        <v>0</v>
      </c>
      <c r="I29" s="22"/>
      <c r="J29" s="22"/>
      <c r="K29" s="23"/>
      <c r="L29" s="23"/>
      <c r="M29" s="24"/>
      <c r="N29" s="25">
        <f t="shared" si="3"/>
        <v>0</v>
      </c>
      <c r="O29" s="28"/>
      <c r="P29" s="26" t="str">
        <f t="shared" si="2"/>
        <v/>
      </c>
      <c r="R29" s="2"/>
    </row>
    <row r="30" spans="1:18">
      <c r="A30" s="27">
        <v>20</v>
      </c>
      <c r="B30" s="32"/>
      <c r="C30" s="29"/>
      <c r="D30" s="34"/>
      <c r="E30" s="30"/>
      <c r="F30" s="31"/>
      <c r="G30" s="157"/>
      <c r="H30" s="22">
        <f t="shared" si="0"/>
        <v>0</v>
      </c>
      <c r="I30" s="22"/>
      <c r="J30" s="22"/>
      <c r="K30" s="23"/>
      <c r="L30" s="23"/>
      <c r="M30" s="24"/>
      <c r="N30" s="25">
        <f t="shared" si="3"/>
        <v>0</v>
      </c>
      <c r="O30" s="28"/>
      <c r="P30" s="26" t="str">
        <f t="shared" si="2"/>
        <v/>
      </c>
      <c r="R30" s="2"/>
    </row>
    <row r="31" spans="1:18">
      <c r="A31" s="27">
        <v>21</v>
      </c>
      <c r="B31" s="32"/>
      <c r="C31" s="29"/>
      <c r="D31" s="34"/>
      <c r="E31" s="30"/>
      <c r="F31" s="31"/>
      <c r="G31" s="157"/>
      <c r="H31" s="22">
        <f t="shared" si="0"/>
        <v>0</v>
      </c>
      <c r="I31" s="22"/>
      <c r="J31" s="22"/>
      <c r="K31" s="23"/>
      <c r="L31" s="23"/>
      <c r="M31" s="24"/>
      <c r="N31" s="25">
        <f t="shared" si="3"/>
        <v>0</v>
      </c>
      <c r="O31" s="28"/>
      <c r="P31" s="26" t="str">
        <f t="shared" si="2"/>
        <v/>
      </c>
      <c r="R31" s="2"/>
    </row>
    <row r="32" spans="1:18">
      <c r="A32" s="27">
        <v>22</v>
      </c>
      <c r="B32" s="32"/>
      <c r="C32" s="29"/>
      <c r="D32" s="34"/>
      <c r="E32" s="30"/>
      <c r="F32" s="31"/>
      <c r="G32" s="157"/>
      <c r="H32" s="22">
        <f t="shared" si="0"/>
        <v>0</v>
      </c>
      <c r="I32" s="22"/>
      <c r="J32" s="22"/>
      <c r="K32" s="23"/>
      <c r="L32" s="23"/>
      <c r="M32" s="24"/>
      <c r="N32" s="25">
        <f t="shared" si="3"/>
        <v>0</v>
      </c>
      <c r="O32" s="28"/>
      <c r="P32" s="26" t="str">
        <f t="shared" si="2"/>
        <v/>
      </c>
      <c r="R32" s="2"/>
    </row>
    <row r="33" spans="1:18">
      <c r="A33" s="27">
        <v>23</v>
      </c>
      <c r="B33" s="32"/>
      <c r="C33" s="29"/>
      <c r="D33" s="34"/>
      <c r="E33" s="30"/>
      <c r="F33" s="31"/>
      <c r="G33" s="157"/>
      <c r="H33" s="22">
        <f t="shared" si="0"/>
        <v>0</v>
      </c>
      <c r="I33" s="22"/>
      <c r="J33" s="22"/>
      <c r="K33" s="23"/>
      <c r="L33" s="23"/>
      <c r="M33" s="24"/>
      <c r="N33" s="25">
        <f t="shared" si="3"/>
        <v>0</v>
      </c>
      <c r="O33" s="28"/>
      <c r="P33" s="26" t="str">
        <f t="shared" si="2"/>
        <v/>
      </c>
      <c r="R33" s="2"/>
    </row>
    <row r="34" spans="1:18">
      <c r="A34" s="27">
        <v>24</v>
      </c>
      <c r="B34" s="32"/>
      <c r="C34" s="29"/>
      <c r="D34" s="34"/>
      <c r="E34" s="30"/>
      <c r="F34" s="31"/>
      <c r="G34" s="157"/>
      <c r="H34" s="22">
        <f t="shared" si="0"/>
        <v>0</v>
      </c>
      <c r="I34" s="22"/>
      <c r="J34" s="22"/>
      <c r="K34" s="23"/>
      <c r="L34" s="23"/>
      <c r="M34" s="24"/>
      <c r="N34" s="25">
        <f t="shared" si="3"/>
        <v>0</v>
      </c>
      <c r="O34" s="28"/>
      <c r="P34" s="26" t="str">
        <f t="shared" si="2"/>
        <v/>
      </c>
      <c r="R34" s="2"/>
    </row>
    <row r="35" spans="1:18">
      <c r="A35" s="27">
        <v>25</v>
      </c>
      <c r="B35" s="32"/>
      <c r="C35" s="29"/>
      <c r="D35" s="34"/>
      <c r="E35" s="30"/>
      <c r="F35" s="31"/>
      <c r="G35" s="157"/>
      <c r="H35" s="22">
        <f t="shared" si="0"/>
        <v>0</v>
      </c>
      <c r="I35" s="22"/>
      <c r="J35" s="22"/>
      <c r="K35" s="23"/>
      <c r="L35" s="23"/>
      <c r="M35" s="24"/>
      <c r="N35" s="25">
        <f t="shared" si="3"/>
        <v>0</v>
      </c>
      <c r="O35" s="28"/>
      <c r="P35" s="26" t="str">
        <f t="shared" si="2"/>
        <v/>
      </c>
      <c r="R35" s="2"/>
    </row>
    <row r="36" spans="1:18">
      <c r="A36" s="27">
        <v>26</v>
      </c>
      <c r="B36" s="32"/>
      <c r="C36" s="29"/>
      <c r="D36" s="34"/>
      <c r="E36" s="30"/>
      <c r="F36" s="31"/>
      <c r="G36" s="157"/>
      <c r="H36" s="22">
        <f t="shared" si="0"/>
        <v>0</v>
      </c>
      <c r="I36" s="22"/>
      <c r="J36" s="22"/>
      <c r="K36" s="23"/>
      <c r="L36" s="23"/>
      <c r="M36" s="24"/>
      <c r="N36" s="25">
        <f t="shared" si="3"/>
        <v>0</v>
      </c>
      <c r="O36" s="28"/>
      <c r="P36" s="26" t="str">
        <f t="shared" si="2"/>
        <v/>
      </c>
      <c r="R36" s="2"/>
    </row>
    <row r="37" spans="1:18">
      <c r="A37" s="27">
        <v>27</v>
      </c>
      <c r="B37" s="32"/>
      <c r="C37" s="29"/>
      <c r="D37" s="34"/>
      <c r="E37" s="30"/>
      <c r="F37" s="31"/>
      <c r="G37" s="157"/>
      <c r="H37" s="22">
        <f>IF($E$3="si",($H$5/$H$6*G37),IF($E$3="no",G37*$H$4,0))</f>
        <v>0</v>
      </c>
      <c r="I37" s="22"/>
      <c r="J37" s="22"/>
      <c r="K37" s="23"/>
      <c r="L37" s="23"/>
      <c r="M37" s="24"/>
      <c r="N37" s="25">
        <f t="shared" si="3"/>
        <v>0</v>
      </c>
      <c r="O37" s="28"/>
      <c r="P37" s="26" t="str">
        <f t="shared" si="2"/>
        <v/>
      </c>
      <c r="R37" s="2"/>
    </row>
    <row r="38" spans="1:18">
      <c r="A38" s="27">
        <v>28</v>
      </c>
      <c r="B38" s="32"/>
      <c r="C38" s="29"/>
      <c r="D38" s="34"/>
      <c r="E38" s="30"/>
      <c r="F38" s="31"/>
      <c r="G38" s="157"/>
      <c r="H38" s="22">
        <f t="shared" si="0"/>
        <v>0</v>
      </c>
      <c r="I38" s="22"/>
      <c r="J38" s="22"/>
      <c r="K38" s="23"/>
      <c r="L38" s="23"/>
      <c r="M38" s="24"/>
      <c r="N38" s="25">
        <f t="shared" si="3"/>
        <v>0</v>
      </c>
      <c r="O38" s="28"/>
      <c r="P38" s="26" t="str">
        <f t="shared" si="2"/>
        <v/>
      </c>
      <c r="R38" s="2"/>
    </row>
    <row r="39" spans="1:18">
      <c r="A39" s="27">
        <v>29</v>
      </c>
      <c r="B39" s="32"/>
      <c r="C39" s="29"/>
      <c r="D39" s="34"/>
      <c r="E39" s="30"/>
      <c r="F39" s="31"/>
      <c r="G39" s="157"/>
      <c r="H39" s="22">
        <f t="shared" si="0"/>
        <v>0</v>
      </c>
      <c r="I39" s="22"/>
      <c r="J39" s="22"/>
      <c r="K39" s="23"/>
      <c r="L39" s="23"/>
      <c r="M39" s="24"/>
      <c r="N39" s="25">
        <f t="shared" si="3"/>
        <v>0</v>
      </c>
      <c r="O39" s="28"/>
      <c r="P39" s="26" t="str">
        <f t="shared" si="2"/>
        <v/>
      </c>
      <c r="R39" s="2"/>
    </row>
    <row r="40" spans="1:18">
      <c r="A40" s="27">
        <v>30</v>
      </c>
      <c r="B40" s="32"/>
      <c r="C40" s="29"/>
      <c r="D40" s="34"/>
      <c r="E40" s="30"/>
      <c r="F40" s="31"/>
      <c r="G40" s="157"/>
      <c r="H40" s="22">
        <f t="shared" si="0"/>
        <v>0</v>
      </c>
      <c r="I40" s="22"/>
      <c r="J40" s="22"/>
      <c r="K40" s="23"/>
      <c r="L40" s="23"/>
      <c r="M40" s="24"/>
      <c r="N40" s="25">
        <f t="shared" si="3"/>
        <v>0</v>
      </c>
      <c r="O40" s="28"/>
      <c r="P40" s="26" t="str">
        <f t="shared" si="2"/>
        <v/>
      </c>
      <c r="R40" s="2"/>
    </row>
    <row r="42" spans="1:18">
      <c r="A42" s="41"/>
      <c r="B42" s="42"/>
      <c r="C42" s="42"/>
      <c r="D42" s="42"/>
      <c r="E42" s="42"/>
      <c r="F42" s="42"/>
      <c r="G42" s="42"/>
      <c r="H42" s="42"/>
      <c r="I42" s="42"/>
      <c r="J42" s="158"/>
      <c r="K42" s="158"/>
      <c r="L42" s="42"/>
      <c r="M42" s="42"/>
      <c r="N42" s="42"/>
      <c r="O42" s="42"/>
      <c r="P42" s="158"/>
      <c r="Q42" s="3"/>
    </row>
    <row r="43" spans="1:18">
      <c r="A43" s="51"/>
      <c r="B43" s="52"/>
      <c r="C43" s="53"/>
      <c r="D43" s="54"/>
      <c r="E43" s="54"/>
      <c r="F43" s="55"/>
      <c r="G43" s="56"/>
      <c r="H43" s="57"/>
      <c r="I43" s="58"/>
      <c r="J43" s="158"/>
      <c r="K43" s="158"/>
      <c r="L43" s="58"/>
      <c r="M43" s="58"/>
      <c r="N43" s="59"/>
      <c r="O43" s="60"/>
      <c r="P43" s="158"/>
      <c r="Q43" s="3"/>
    </row>
    <row r="44" spans="1:18">
      <c r="A44" s="41"/>
      <c r="B44" s="45" t="s">
        <v>36</v>
      </c>
      <c r="C44" s="45"/>
      <c r="D44" s="45"/>
      <c r="E44" s="42"/>
      <c r="F44" s="42"/>
      <c r="G44" s="45" t="s">
        <v>38</v>
      </c>
      <c r="H44" s="45"/>
      <c r="I44" s="45"/>
      <c r="J44" s="158"/>
      <c r="K44" s="158"/>
      <c r="L44" s="45" t="s">
        <v>37</v>
      </c>
      <c r="M44" s="45"/>
      <c r="N44" s="45"/>
      <c r="O44" s="42"/>
      <c r="P44" s="158"/>
      <c r="Q44" s="3"/>
    </row>
    <row r="45" spans="1:18">
      <c r="A45" s="41"/>
      <c r="B45" s="42"/>
      <c r="C45" s="42"/>
      <c r="D45" s="42"/>
      <c r="E45" s="42"/>
      <c r="F45" s="42"/>
      <c r="G45" s="42"/>
      <c r="H45" s="42"/>
      <c r="I45" s="42"/>
      <c r="J45" s="158"/>
      <c r="K45" s="158"/>
      <c r="L45" s="42"/>
      <c r="M45" s="42"/>
      <c r="N45" s="42"/>
      <c r="O45" s="42"/>
      <c r="P45" s="158"/>
      <c r="Q45" s="3"/>
    </row>
    <row r="46" spans="1:18">
      <c r="A46" s="41"/>
      <c r="B46" s="42"/>
      <c r="C46" s="42"/>
      <c r="D46" s="42"/>
      <c r="E46" s="42"/>
      <c r="F46" s="42"/>
      <c r="G46" s="42"/>
      <c r="H46" s="42"/>
      <c r="I46" s="42"/>
      <c r="J46" s="158"/>
      <c r="K46" s="158"/>
      <c r="L46" s="42"/>
      <c r="M46" s="42"/>
      <c r="N46" s="42"/>
      <c r="O46" s="42"/>
      <c r="P46" s="158"/>
      <c r="Q46" s="3"/>
    </row>
  </sheetData>
  <mergeCells count="24">
    <mergeCell ref="J8:J10"/>
    <mergeCell ref="K8:K10"/>
    <mergeCell ref="L8:M8"/>
    <mergeCell ref="N8:N10"/>
    <mergeCell ref="O8:O10"/>
    <mergeCell ref="P8:P10"/>
    <mergeCell ref="L9:L10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B1:D1"/>
    <mergeCell ref="E1:F1"/>
    <mergeCell ref="B2:D2"/>
    <mergeCell ref="E2:F2"/>
    <mergeCell ref="B3:D3"/>
    <mergeCell ref="E3:F3"/>
  </mergeCells>
  <conditionalFormatting sqref="M1">
    <cfRule type="cellIs" dxfId="0" priority="1" operator="notEqual">
      <formula>0</formula>
    </cfRule>
  </conditionalFormatting>
  <dataValidations count="13">
    <dataValidation type="textLength" operator="greaterThan" allowBlank="1" sqref="C43 C11:C40">
      <formula1>1</formula1>
      <formula2>0</formula2>
    </dataValidation>
    <dataValidation type="date" operator="greaterThanOrEqual" showErrorMessage="1" errorTitle="Data" error="Inserire una data superiore al 1/11/2000" sqref="B43 B11:B40">
      <formula1>36831</formula1>
      <formula2>0</formula2>
    </dataValidation>
    <dataValidation type="textLength" operator="greaterThan" sqref="F43 F11:F40">
      <formula1>1</formula1>
      <formula2>0</formula2>
    </dataValidation>
    <dataValidation type="textLength" operator="greaterThan" allowBlank="1" showErrorMessage="1" sqref="D43:E43 D11:E40">
      <formula1>1</formula1>
      <formula2>0</formula2>
    </dataValidation>
    <dataValidation type="decimal" operator="greaterThanOrEqual" allowBlank="1" showErrorMessage="1" errorTitle="Valore" error="Inserire un numero maggiore o uguale a 0 (zero)!" sqref="H43:M43 H11:M40">
      <formula1>0</formula1>
      <formula2>0</formula2>
    </dataValidation>
    <dataValidation type="whole" operator="greaterThanOrEqual" allowBlank="1" showErrorMessage="1" errorTitle="Valore" error="Inserire un numero maggiore o uguale a 0 (zero)!" sqref="N43 N11:N40">
      <formula1>0</formula1>
      <formula2>0</formula2>
    </dataValidation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Nota Spese Estero</vt:lpstr>
      <vt:lpstr>Nota Spese Italia</vt:lpstr>
      <vt:lpstr>'Nota Spese Estero'!Area_stampa</vt:lpstr>
      <vt:lpstr>'Nota Spese Estero'!Titoli_stampa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 Gallucci</cp:lastModifiedBy>
  <cp:revision>1</cp:revision>
  <cp:lastPrinted>2014-02-06T13:42:58Z</cp:lastPrinted>
  <dcterms:created xsi:type="dcterms:W3CDTF">2007-03-06T14:42:56Z</dcterms:created>
  <dcterms:modified xsi:type="dcterms:W3CDTF">2014-02-06T13:53:30Z</dcterms:modified>
</cp:coreProperties>
</file>