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5715" windowWidth="19440" windowHeight="1560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Italia'!$A$1:$Q$30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<sst xmlns="http://schemas.openxmlformats.org/spreadsheetml/2006/main" count="97" uniqueCount="55">
  <si>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</si>
  <si>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</si>
  <si>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</si>
  <si>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</si>
  <si>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</si>
  <si>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</si>
  <si>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</si>
  <si>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</si>
  <si>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</si>
  <si>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</si>
  <si>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</si>
  <si>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</si>
  <si>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</si>
  <si>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</si>
  <si>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</si>
  <si>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</si>
  <si>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</si>
  <si>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</si>
  <si>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</si>
  <si>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</si>
  <si>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</si>
  <si>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</si>
  <si>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</si>
  <si>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</si>
  <si>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</si>
  <si>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</si>
  <si>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</si>
  <si>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</si>
  <si>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</si>
  <si>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</si>
  <si>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</si>
  <si>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</si>
  <si>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</si>
  <si>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</si>
  <si>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</si>
  <si>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</si>
  <si>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</si>
  <si>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</si>
  <si>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</si>
  <si>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</si>
  <si>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</si>
  <si>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</si>
  <si>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</si>
  <si>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</si>
  <si>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</si>
  <si>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</si>
  <si>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</si>
  <si>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</si>
  <si>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01_01</t>
  </si>
  <si>
    <t>Alberto Ornaghi</t>
  </si>
  <si>
    <t>Milano</t>
  </si>
  <si>
    <t>parcheggio + km</t>
  </si>
  <si>
    <t>km</t>
  </si>
  <si>
    <t>ISS WDC</t>
  </si>
  <si>
    <t>SETTEMBRE 2013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</si>
</sst>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[$€-2]\ * #,##0.00_-;\-[$€-2]\ * #,##0.00_-;_-[$€-2]\ * \-??_-"/>
    <numFmt numFmtId="173" formatCode="mmmm\ yyyy"/>
    <numFmt numFmtId="174" formatCode="_-[$€-2]\ * #,##0.00_-;\-[$€-2]\ * #,##0.00_-;_-[$€-2]\ * \-??_-;_-@_-"/>
    <numFmt numFmtId="175" formatCode="#.##&quot; km/l&quot;"/>
    <numFmt numFmtId="176" formatCode="&quot;€ &quot;#,##0.00"/>
    <numFmt numFmtId="177" formatCode="00\ "/>
    <numFmt numFmtId="178" formatCode="dd/mm/yy;@"/>
    <numFmt numFmtId="179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72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74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74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72" fontId="2" fillId="34" borderId="12" xfId="42" applyFont="1" applyFill="1" applyBorder="1" applyAlignment="1" applyProtection="1">
      <alignment horizontal="right" vertical="center"/>
      <protection locked="0"/>
    </xf>
    <xf numFmtId="174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75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77" fontId="2" fillId="37" borderId="20" xfId="0" applyNumberFormat="1" applyFont="1" applyFill="1" applyBorder="1" applyAlignment="1" applyProtection="1">
      <alignment horizontal="center" vertical="center"/>
      <protection/>
    </xf>
    <xf numFmtId="178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9" fontId="2" fillId="0" borderId="24" xfId="0" applyNumberFormat="1" applyFont="1" applyBorder="1" applyAlignment="1" applyProtection="1">
      <alignment horizontal="right" vertical="center"/>
      <protection/>
    </xf>
    <xf numFmtId="179" fontId="2" fillId="0" borderId="25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6" xfId="0" applyNumberFormat="1" applyFont="1" applyBorder="1" applyAlignment="1" applyProtection="1">
      <alignment horizontal="right" vertical="center"/>
      <protection locked="0"/>
    </xf>
    <xf numFmtId="179" fontId="2" fillId="0" borderId="27" xfId="0" applyNumberFormat="1" applyFont="1" applyBorder="1" applyAlignment="1" applyProtection="1">
      <alignment horizontal="right" vertical="center"/>
      <protection locked="0"/>
    </xf>
    <xf numFmtId="179" fontId="2" fillId="0" borderId="28" xfId="0" applyNumberFormat="1" applyFont="1" applyBorder="1" applyAlignment="1" applyProtection="1">
      <alignment horizontal="right" vertical="center"/>
      <protection locked="0"/>
    </xf>
    <xf numFmtId="172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77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8" fontId="2" fillId="0" borderId="32" xfId="0" applyNumberFormat="1" applyFont="1" applyBorder="1" applyAlignment="1" applyProtection="1">
      <alignment horizontal="center" vertical="center"/>
      <protection locked="0"/>
    </xf>
    <xf numFmtId="179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 applyProtection="1">
      <alignment vertical="center" wrapText="1"/>
      <protection/>
    </xf>
    <xf numFmtId="173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76" fontId="2" fillId="36" borderId="40" xfId="0" applyNumberFormat="1" applyFont="1" applyFill="1" applyBorder="1" applyAlignment="1" applyProtection="1">
      <alignment horizontal="right" vertical="center"/>
      <protection/>
    </xf>
    <xf numFmtId="176" fontId="2" fillId="36" borderId="41" xfId="0" applyNumberFormat="1" applyFont="1" applyFill="1" applyBorder="1" applyAlignment="1" applyProtection="1">
      <alignment horizontal="right" vertical="center"/>
      <protection/>
    </xf>
    <xf numFmtId="176" fontId="2" fillId="36" borderId="42" xfId="0" applyNumberFormat="1" applyFont="1" applyFill="1" applyBorder="1" applyAlignment="1" applyProtection="1">
      <alignment horizontal="right" vertical="center"/>
      <protection/>
    </xf>
    <xf numFmtId="179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76" fontId="2" fillId="36" borderId="44" xfId="0" applyNumberFormat="1" applyFont="1" applyFill="1" applyBorder="1" applyAlignment="1" applyProtection="1">
      <alignment horizontal="right" vertical="center"/>
      <protection/>
    </xf>
    <xf numFmtId="179" fontId="2" fillId="0" borderId="25" xfId="0" applyNumberFormat="1" applyFont="1" applyBorder="1" applyAlignment="1" applyProtection="1">
      <alignment horizontal="right" vertical="center"/>
      <protection/>
    </xf>
    <xf numFmtId="179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77" fontId="2" fillId="40" borderId="0" xfId="0" applyNumberFormat="1" applyFont="1" applyFill="1" applyBorder="1" applyAlignment="1" applyProtection="1">
      <alignment horizontal="center" vertical="center"/>
      <protection/>
    </xf>
    <xf numFmtId="178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9" fontId="2" fillId="40" borderId="0" xfId="0" applyNumberFormat="1" applyFont="1" applyFill="1" applyBorder="1" applyAlignment="1" applyProtection="1">
      <alignment horizontal="right" vertical="center"/>
      <protection/>
    </xf>
    <xf numFmtId="179" fontId="2" fillId="40" borderId="0" xfId="0" applyNumberFormat="1" applyFont="1" applyFill="1" applyBorder="1" applyAlignment="1" applyProtection="1">
      <alignment horizontal="right" vertical="center"/>
      <protection locked="0"/>
    </xf>
    <xf numFmtId="172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75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9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30" xfId="0" applyNumberFormat="1" applyFont="1" applyBorder="1" applyAlignment="1" applyProtection="1">
      <alignment horizontal="right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/>
    </xf>
    <xf numFmtId="49" fontId="3" fillId="34" borderId="63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3" fillId="35" borderId="69" xfId="0" applyNumberFormat="1" applyFont="1" applyFill="1" applyBorder="1" applyAlignment="1" applyProtection="1">
      <alignment horizontal="center" vertical="center"/>
      <protection/>
    </xf>
    <xf numFmtId="0" fontId="2" fillId="41" borderId="70" xfId="0" applyNumberFormat="1" applyFont="1" applyFill="1" applyBorder="1" applyAlignment="1" applyProtection="1">
      <alignment horizontal="center" vertical="center"/>
      <protection/>
    </xf>
    <xf numFmtId="0" fontId="2" fillId="41" borderId="71" xfId="0" applyNumberFormat="1" applyFont="1" applyFill="1" applyBorder="1" applyAlignment="1" applyProtection="1">
      <alignment horizontal="center" vertical="center"/>
      <protection/>
    </xf>
    <xf numFmtId="0" fontId="2" fillId="41" borderId="72" xfId="0" applyNumberFormat="1" applyFont="1" applyFill="1" applyBorder="1" applyAlignment="1" applyProtection="1">
      <alignment horizontal="center" vertical="center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38" fontId="2" fillId="36" borderId="76" xfId="0" applyNumberFormat="1" applyFont="1" applyFill="1" applyBorder="1" applyAlignment="1" applyProtection="1">
      <alignment horizontal="center" vertical="center"/>
      <protection/>
    </xf>
    <xf numFmtId="38" fontId="2" fillId="36" borderId="77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3" fillId="33" borderId="68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4" fontId="2" fillId="0" borderId="83" xfId="0" applyNumberFormat="1" applyFont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76" xfId="0" applyFont="1" applyFill="1" applyBorder="1" applyAlignment="1" applyProtection="1">
      <alignment horizontal="center" vertical="center"/>
      <protection/>
    </xf>
    <xf numFmtId="0" fontId="3" fillId="39" borderId="7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F18" sqref="F18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7" s="8" customFormat="1" ht="65.25" customHeight="1">
      <c r="A1" s="4"/>
      <c r="B1" s="118" t="s">
        <v>0</v>
      </c>
      <c r="C1" s="118"/>
      <c r="D1" s="119"/>
      <c r="E1" s="119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7" s="8" customFormat="1" ht="57.75" customHeight="1">
      <c r="A2" s="4"/>
      <c r="B2" s="120" t="s">
        <v>2</v>
      </c>
      <c r="C2" s="120"/>
      <c r="D2" s="119"/>
      <c r="E2" s="119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0" t="s">
        <v>26</v>
      </c>
      <c r="C3" s="120"/>
      <c r="D3" s="119" t="s">
        <v>28</v>
      </c>
      <c r="E3" s="119"/>
      <c r="N3" s="10" t="s">
        <v>4</v>
      </c>
      <c r="O3" s="11"/>
      <c r="P3" s="62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</v>
      </c>
      <c r="N5" s="128" t="s">
        <v>8</v>
      </c>
      <c r="O5" s="128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29" t="s">
        <v>30</v>
      </c>
      <c r="B7" s="130"/>
      <c r="C7" s="131"/>
      <c r="D7" s="136" t="s">
        <v>11</v>
      </c>
      <c r="E7" s="137"/>
      <c r="F7" s="137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Bot="1" thickTop="1">
      <c r="A8" s="138"/>
      <c r="B8" s="109" t="s">
        <v>12</v>
      </c>
      <c r="C8" s="109" t="s">
        <v>13</v>
      </c>
      <c r="D8" s="110" t="s">
        <v>25</v>
      </c>
      <c r="E8" s="109" t="s">
        <v>34</v>
      </c>
      <c r="F8" s="112" t="s">
        <v>32</v>
      </c>
      <c r="G8" s="113" t="s">
        <v>15</v>
      </c>
      <c r="H8" s="108" t="s">
        <v>16</v>
      </c>
      <c r="I8" s="132" t="s">
        <v>38</v>
      </c>
      <c r="J8" s="133" t="s">
        <v>40</v>
      </c>
      <c r="K8" s="133" t="s">
        <v>39</v>
      </c>
      <c r="L8" s="134" t="s">
        <v>22</v>
      </c>
      <c r="M8" s="135"/>
      <c r="N8" s="123" t="s">
        <v>17</v>
      </c>
      <c r="O8" s="121" t="s">
        <v>18</v>
      </c>
      <c r="P8" s="122" t="s">
        <v>19</v>
      </c>
      <c r="Q8" s="2"/>
      <c r="R8" s="115" t="s">
        <v>41</v>
      </c>
    </row>
    <row r="9" spans="1:18" ht="36" customHeight="1" thickBot="1" thickTop="1">
      <c r="A9" s="138"/>
      <c r="B9" s="109" t="s">
        <v>12</v>
      </c>
      <c r="C9" s="109"/>
      <c r="D9" s="111"/>
      <c r="E9" s="109"/>
      <c r="F9" s="112"/>
      <c r="G9" s="114"/>
      <c r="H9" s="108" t="s">
        <v>38</v>
      </c>
      <c r="I9" s="132" t="s">
        <v>38</v>
      </c>
      <c r="J9" s="132"/>
      <c r="K9" s="132" t="s">
        <v>37</v>
      </c>
      <c r="L9" s="124" t="s">
        <v>23</v>
      </c>
      <c r="M9" s="126" t="s">
        <v>24</v>
      </c>
      <c r="N9" s="123"/>
      <c r="O9" s="121"/>
      <c r="P9" s="122"/>
      <c r="Q9" s="2"/>
      <c r="R9" s="116"/>
    </row>
    <row r="10" spans="1:18" ht="37.5" customHeight="1" thickBot="1" thickTop="1">
      <c r="A10" s="138"/>
      <c r="B10" s="109"/>
      <c r="C10" s="109"/>
      <c r="D10" s="111"/>
      <c r="E10" s="109"/>
      <c r="F10" s="112"/>
      <c r="G10" s="96" t="s">
        <v>20</v>
      </c>
      <c r="H10" s="108"/>
      <c r="I10" s="132"/>
      <c r="J10" s="132"/>
      <c r="K10" s="132"/>
      <c r="L10" s="125"/>
      <c r="M10" s="127"/>
      <c r="N10" s="123"/>
      <c r="O10" s="121"/>
      <c r="P10" s="122"/>
      <c r="Q10" s="2"/>
      <c r="R10" s="117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27">IF(F13="Milano","X","")</f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118" t="s">
        <v>0</v>
      </c>
      <c r="C1" s="118"/>
      <c r="D1" s="118"/>
      <c r="E1" s="119" t="s">
        <v>49</v>
      </c>
      <c r="F1" s="119"/>
      <c r="G1" s="51" t="s">
        <v>54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60.96399639963997</v>
      </c>
      <c r="Q1" s="3" t="s">
        <v>28</v>
      </c>
    </row>
    <row r="2" spans="1:17" s="8" customFormat="1" ht="35.25" customHeight="1">
      <c r="A2" s="4"/>
      <c r="B2" s="120" t="s">
        <v>2</v>
      </c>
      <c r="C2" s="120"/>
      <c r="D2" s="120"/>
      <c r="E2" s="119"/>
      <c r="F2" s="119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0" t="s">
        <v>26</v>
      </c>
      <c r="C3" s="120"/>
      <c r="D3" s="120"/>
      <c r="E3" s="119" t="s">
        <v>28</v>
      </c>
      <c r="F3" s="119"/>
      <c r="N3" s="10" t="s">
        <v>4</v>
      </c>
      <c r="O3" s="11"/>
      <c r="P3" s="12">
        <f>+O7</f>
        <v>0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</v>
      </c>
      <c r="F5" s="14"/>
      <c r="G5" s="10" t="s">
        <v>7</v>
      </c>
      <c r="H5" s="21">
        <v>1.726</v>
      </c>
      <c r="N5" s="128" t="s">
        <v>8</v>
      </c>
      <c r="O5" s="128"/>
      <c r="P5" s="22">
        <f>P1-P2-P3-P4</f>
        <v>60.96399639963997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aca="true" t="shared" si="0" ref="G7:O7">SUM(G11:G129)</f>
        <v>180</v>
      </c>
      <c r="H7" s="25">
        <f>SUM(H11:H129)</f>
        <v>27.963996399639964</v>
      </c>
      <c r="I7" s="65">
        <f t="shared" si="0"/>
        <v>33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60.96399639963997</v>
      </c>
      <c r="O7" s="67">
        <f t="shared" si="0"/>
        <v>0</v>
      </c>
      <c r="P7" s="13">
        <f>+N7-SUM(I7:M7)</f>
        <v>27.963996399639967</v>
      </c>
    </row>
    <row r="8" spans="1:18" ht="36" customHeight="1" thickBot="1" thickTop="1">
      <c r="A8" s="139"/>
      <c r="B8" s="64"/>
      <c r="C8" s="140" t="s">
        <v>13</v>
      </c>
      <c r="D8" s="141" t="s">
        <v>25</v>
      </c>
      <c r="E8" s="109" t="s">
        <v>14</v>
      </c>
      <c r="F8" s="142" t="s">
        <v>35</v>
      </c>
      <c r="G8" s="143" t="s">
        <v>15</v>
      </c>
      <c r="H8" s="146" t="s">
        <v>16</v>
      </c>
      <c r="I8" s="133" t="s">
        <v>38</v>
      </c>
      <c r="J8" s="133" t="s">
        <v>40</v>
      </c>
      <c r="K8" s="133" t="s">
        <v>39</v>
      </c>
      <c r="L8" s="150" t="s">
        <v>36</v>
      </c>
      <c r="M8" s="151"/>
      <c r="N8" s="145" t="s">
        <v>17</v>
      </c>
      <c r="O8" s="149" t="s">
        <v>18</v>
      </c>
      <c r="P8" s="122" t="s">
        <v>19</v>
      </c>
      <c r="R8" s="2"/>
    </row>
    <row r="9" spans="1:18" ht="36" customHeight="1" thickBot="1" thickTop="1">
      <c r="A9" s="138"/>
      <c r="B9" s="64" t="s">
        <v>12</v>
      </c>
      <c r="C9" s="109"/>
      <c r="D9" s="109"/>
      <c r="E9" s="109"/>
      <c r="F9" s="142"/>
      <c r="G9" s="143"/>
      <c r="H9" s="147"/>
      <c r="I9" s="132" t="s">
        <v>38</v>
      </c>
      <c r="J9" s="132"/>
      <c r="K9" s="132" t="s">
        <v>37</v>
      </c>
      <c r="L9" s="124" t="s">
        <v>23</v>
      </c>
      <c r="M9" s="144" t="s">
        <v>24</v>
      </c>
      <c r="N9" s="123"/>
      <c r="O9" s="121"/>
      <c r="P9" s="122"/>
      <c r="R9" s="2"/>
    </row>
    <row r="10" spans="1:18" ht="37.5" customHeight="1" thickBot="1" thickTop="1">
      <c r="A10" s="138"/>
      <c r="B10" s="55"/>
      <c r="C10" s="109"/>
      <c r="D10" s="109"/>
      <c r="E10" s="109"/>
      <c r="F10" s="142"/>
      <c r="G10" s="26" t="s">
        <v>20</v>
      </c>
      <c r="H10" s="148"/>
      <c r="I10" s="132"/>
      <c r="J10" s="132"/>
      <c r="K10" s="132"/>
      <c r="L10" s="125"/>
      <c r="M10" s="127"/>
      <c r="N10" s="123"/>
      <c r="O10" s="121"/>
      <c r="P10" s="122"/>
      <c r="R10" s="2"/>
    </row>
    <row r="11" spans="1:18" ht="30" customHeight="1" thickBot="1" thickTop="1">
      <c r="A11" s="27">
        <v>1</v>
      </c>
      <c r="B11" s="47">
        <v>41541</v>
      </c>
      <c r="C11" s="29" t="s">
        <v>53</v>
      </c>
      <c r="D11" s="44" t="s">
        <v>52</v>
      </c>
      <c r="E11" s="69"/>
      <c r="F11" s="69" t="s">
        <v>50</v>
      </c>
      <c r="G11" s="100">
        <v>90</v>
      </c>
      <c r="H11" s="106">
        <f>IF($E$3="si",($H$5/$H$6*G11),IF($E$3="no",G11*$H$4,0))</f>
        <v>13.981998199819982</v>
      </c>
      <c r="I11" s="72">
        <v>5.9</v>
      </c>
      <c r="J11" s="72"/>
      <c r="K11" s="34"/>
      <c r="L11" s="35"/>
      <c r="M11" s="37"/>
      <c r="N11" s="39">
        <f aca="true" t="shared" si="1" ref="N11:N18">SUM(H11:M11)</f>
        <v>19.881998199819982</v>
      </c>
      <c r="O11" s="40"/>
      <c r="P11" s="41" t="str">
        <f>IF($F11="Milano","X","")</f>
        <v>X</v>
      </c>
      <c r="R11" s="2"/>
    </row>
    <row r="12" spans="1:18" ht="30" customHeight="1" thickTop="1">
      <c r="A12" s="42">
        <v>2</v>
      </c>
      <c r="B12" s="28">
        <v>41545</v>
      </c>
      <c r="C12" s="29" t="s">
        <v>53</v>
      </c>
      <c r="D12" s="44" t="s">
        <v>51</v>
      </c>
      <c r="E12" s="69"/>
      <c r="F12" s="69" t="s">
        <v>50</v>
      </c>
      <c r="G12" s="100">
        <v>90</v>
      </c>
      <c r="H12" s="106">
        <f>IF($E$3="si",($H$5/$H$6*G12),IF($E$3="no",G12*$H$4,0))</f>
        <v>13.981998199819982</v>
      </c>
      <c r="I12" s="72">
        <f>23.8+3.3</f>
        <v>27.1</v>
      </c>
      <c r="J12" s="72"/>
      <c r="K12" s="34"/>
      <c r="L12" s="35"/>
      <c r="M12" s="37"/>
      <c r="N12" s="39">
        <f t="shared" si="1"/>
        <v>41.081998199819985</v>
      </c>
      <c r="O12" s="43"/>
      <c r="P12" s="41" t="str">
        <f aca="true" t="shared" si="2" ref="P12:P83">IF($F12="Milano","X","")</f>
        <v>X</v>
      </c>
      <c r="R12" s="2"/>
    </row>
    <row r="13" spans="1:18" ht="30" customHeight="1">
      <c r="A13" s="42">
        <v>3</v>
      </c>
      <c r="B13" s="28"/>
      <c r="C13" s="29"/>
      <c r="D13" s="29"/>
      <c r="E13" s="69"/>
      <c r="F13" s="69"/>
      <c r="G13" s="100"/>
      <c r="H13" s="107">
        <f aca="true" t="shared" si="3" ref="H13:H76">IF($E$3="si",($H$5/$H$6*G13),IF($E$3="no",G13*$H$4,0))</f>
        <v>0</v>
      </c>
      <c r="I13" s="72"/>
      <c r="J13" s="72"/>
      <c r="K13" s="34"/>
      <c r="L13" s="35"/>
      <c r="M13" s="37"/>
      <c r="N13" s="39">
        <f t="shared" si="1"/>
        <v>0</v>
      </c>
      <c r="O13" s="43"/>
      <c r="P13" s="41">
        <f t="shared" si="2"/>
      </c>
      <c r="R13" s="2"/>
    </row>
    <row r="14" spans="1:18" ht="30" customHeight="1">
      <c r="A14" s="42">
        <v>4</v>
      </c>
      <c r="B14" s="28"/>
      <c r="C14" s="29"/>
      <c r="D14" s="29"/>
      <c r="E14" s="69"/>
      <c r="F14" s="69"/>
      <c r="G14" s="100"/>
      <c r="H14" s="107">
        <f t="shared" si="3"/>
        <v>0</v>
      </c>
      <c r="I14" s="72"/>
      <c r="J14" s="72"/>
      <c r="K14" s="34"/>
      <c r="L14" s="35"/>
      <c r="M14" s="37"/>
      <c r="N14" s="39">
        <f t="shared" si="1"/>
        <v>0</v>
      </c>
      <c r="O14" s="43"/>
      <c r="P14" s="41">
        <f t="shared" si="2"/>
      </c>
      <c r="R14" s="2"/>
    </row>
    <row r="15" spans="1:18" ht="30" customHeight="1">
      <c r="A15" s="42">
        <v>5</v>
      </c>
      <c r="B15" s="28"/>
      <c r="C15" s="29"/>
      <c r="D15" s="29"/>
      <c r="E15" s="69"/>
      <c r="F15" s="69"/>
      <c r="G15" s="100"/>
      <c r="H15" s="107">
        <f t="shared" si="3"/>
        <v>0</v>
      </c>
      <c r="I15" s="72"/>
      <c r="J15" s="72"/>
      <c r="K15" s="34"/>
      <c r="L15" s="35"/>
      <c r="M15" s="37"/>
      <c r="N15" s="39">
        <f t="shared" si="1"/>
        <v>0</v>
      </c>
      <c r="O15" s="43"/>
      <c r="P15" s="41">
        <f t="shared" si="2"/>
      </c>
      <c r="R15" s="2"/>
    </row>
    <row r="16" spans="1:18" ht="30" customHeight="1">
      <c r="A16" s="42">
        <v>6</v>
      </c>
      <c r="B16" s="28"/>
      <c r="C16" s="29"/>
      <c r="D16" s="29"/>
      <c r="E16" s="69"/>
      <c r="F16" s="69"/>
      <c r="G16" s="100"/>
      <c r="H16" s="107">
        <f t="shared" si="3"/>
        <v>0</v>
      </c>
      <c r="I16" s="72"/>
      <c r="J16" s="72"/>
      <c r="K16" s="34"/>
      <c r="L16" s="35"/>
      <c r="M16" s="37"/>
      <c r="N16" s="39">
        <f t="shared" si="1"/>
        <v>0</v>
      </c>
      <c r="O16" s="43"/>
      <c r="P16" s="41">
        <f t="shared" si="2"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0"/>
      <c r="H17" s="107">
        <f t="shared" si="3"/>
        <v>0</v>
      </c>
      <c r="I17" s="72"/>
      <c r="J17" s="72"/>
      <c r="K17" s="34"/>
      <c r="L17" s="35"/>
      <c r="M17" s="37"/>
      <c r="N17" s="39">
        <f t="shared" si="1"/>
        <v>0</v>
      </c>
      <c r="O17" s="43"/>
      <c r="P17" s="41">
        <f t="shared" si="2"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0"/>
      <c r="H18" s="107">
        <f t="shared" si="3"/>
        <v>0</v>
      </c>
      <c r="I18" s="72"/>
      <c r="J18" s="72"/>
      <c r="K18" s="34"/>
      <c r="L18" s="35"/>
      <c r="M18" s="35"/>
      <c r="N18" s="39">
        <f t="shared" si="1"/>
        <v>0</v>
      </c>
      <c r="O18" s="43"/>
      <c r="P18" s="41">
        <f t="shared" si="2"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1"/>
      <c r="H19" s="107">
        <f t="shared" si="3"/>
        <v>0</v>
      </c>
      <c r="I19" s="72"/>
      <c r="J19" s="72"/>
      <c r="K19" s="34"/>
      <c r="L19" s="35"/>
      <c r="M19" s="35"/>
      <c r="N19" s="39">
        <f aca="true" t="shared" si="4" ref="N19:N83">SUM(H19:M19)</f>
        <v>0</v>
      </c>
      <c r="O19" s="43"/>
      <c r="P19" s="41">
        <f t="shared" si="2"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1"/>
      <c r="H20" s="107">
        <f t="shared" si="3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>
        <f t="shared" si="2"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1"/>
      <c r="H21" s="107">
        <f t="shared" si="3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>
        <f t="shared" si="2"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1"/>
      <c r="H22" s="107">
        <f t="shared" si="3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>
        <f t="shared" si="2"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1"/>
      <c r="H23" s="107">
        <f t="shared" si="3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>
        <f t="shared" si="2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1"/>
      <c r="H24" s="107">
        <f t="shared" si="3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2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1"/>
      <c r="H25" s="107">
        <f t="shared" si="3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2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1"/>
      <c r="H26" s="107">
        <f t="shared" si="3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2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1"/>
      <c r="H27" s="107">
        <f t="shared" si="3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2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1"/>
      <c r="H28" s="107">
        <f t="shared" si="3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2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1"/>
      <c r="H29" s="107">
        <f t="shared" si="3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2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1"/>
      <c r="H30" s="107">
        <f t="shared" si="3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2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1"/>
      <c r="H31" s="107">
        <f t="shared" si="3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2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1"/>
      <c r="H32" s="107">
        <f t="shared" si="3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2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1"/>
      <c r="H33" s="107">
        <f t="shared" si="3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2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1"/>
      <c r="H34" s="107">
        <f t="shared" si="3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2"/>
      </c>
      <c r="R34" s="2"/>
    </row>
    <row r="35" spans="1:18" ht="33.75" customHeight="1">
      <c r="A35" s="42">
        <v>25</v>
      </c>
      <c r="B35" s="28"/>
      <c r="C35" s="29"/>
      <c r="D35" s="44"/>
      <c r="E35" s="69"/>
      <c r="F35" s="69"/>
      <c r="G35" s="101"/>
      <c r="H35" s="107">
        <f t="shared" si="3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2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1"/>
      <c r="H36" s="107">
        <f t="shared" si="3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2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1"/>
      <c r="H37" s="107">
        <f t="shared" si="3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2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1"/>
      <c r="H38" s="107">
        <f t="shared" si="3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2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1"/>
      <c r="H39" s="107">
        <f t="shared" si="3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2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1"/>
      <c r="H40" s="107">
        <f t="shared" si="3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2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1"/>
      <c r="H41" s="107">
        <f t="shared" si="3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2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1"/>
      <c r="H42" s="107">
        <f t="shared" si="3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2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1"/>
      <c r="H43" s="107">
        <f t="shared" si="3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2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1"/>
      <c r="H44" s="107">
        <f t="shared" si="3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2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1"/>
      <c r="H45" s="107">
        <f t="shared" si="3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2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1"/>
      <c r="H46" s="107">
        <f t="shared" si="3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2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1"/>
      <c r="H47" s="107">
        <f t="shared" si="3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2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1"/>
      <c r="H48" s="107">
        <f t="shared" si="3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2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1"/>
      <c r="H49" s="107">
        <f t="shared" si="3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2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1"/>
      <c r="H50" s="107">
        <f t="shared" si="3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2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1"/>
      <c r="H51" s="107">
        <f t="shared" si="3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2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1"/>
      <c r="H52" s="107">
        <f t="shared" si="3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2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1"/>
      <c r="H53" s="107">
        <f t="shared" si="3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2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1"/>
      <c r="H54" s="107">
        <f t="shared" si="3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2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1"/>
      <c r="H55" s="107">
        <f t="shared" si="3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2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1"/>
      <c r="H56" s="107">
        <f t="shared" si="3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2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1"/>
      <c r="H57" s="107">
        <f t="shared" si="3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2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1"/>
      <c r="H58" s="107">
        <f t="shared" si="3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2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1"/>
      <c r="H59" s="107">
        <f t="shared" si="3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2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1"/>
      <c r="H60" s="107">
        <f t="shared" si="3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2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1"/>
      <c r="H61" s="107">
        <f t="shared" si="3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2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1"/>
      <c r="H62" s="107">
        <f t="shared" si="3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2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1"/>
      <c r="H63" s="107">
        <f t="shared" si="3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2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1"/>
      <c r="H64" s="107">
        <f t="shared" si="3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2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1"/>
      <c r="H65" s="107">
        <f t="shared" si="3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2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1"/>
      <c r="H66" s="107">
        <f t="shared" si="3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2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1"/>
      <c r="H67" s="107">
        <f t="shared" si="3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2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1"/>
      <c r="H68" s="107">
        <f t="shared" si="3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2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1"/>
      <c r="H69" s="107">
        <f t="shared" si="3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2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1"/>
      <c r="H70" s="107">
        <f t="shared" si="3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2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1"/>
      <c r="H71" s="107">
        <f t="shared" si="3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2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1"/>
      <c r="H72" s="107">
        <f t="shared" si="3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2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1"/>
      <c r="H73" s="107">
        <f t="shared" si="3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2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1"/>
      <c r="H74" s="107">
        <f t="shared" si="3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2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1"/>
      <c r="H75" s="107">
        <f t="shared" si="3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2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1"/>
      <c r="H76" s="107">
        <f t="shared" si="3"/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2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2"/>
      <c r="H77" s="107">
        <f aca="true" t="shared" si="5" ref="H77:H129">IF($E$3="si",($H$5/$H$6*G77),IF($E$3="no",G77*$H$4,0))</f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2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2"/>
      <c r="H78" s="107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2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3"/>
      <c r="H79" s="107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2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3"/>
      <c r="H80" s="107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2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3"/>
      <c r="H81" s="107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2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3"/>
      <c r="H82" s="107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2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3"/>
      <c r="H83" s="107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2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107">
        <f t="shared" si="5"/>
        <v>0</v>
      </c>
      <c r="I84" s="37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107">
        <f t="shared" si="5"/>
        <v>0</v>
      </c>
      <c r="I85" s="37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107">
        <f t="shared" si="5"/>
        <v>0</v>
      </c>
      <c r="I86" s="37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107">
        <f t="shared" si="5"/>
        <v>0</v>
      </c>
      <c r="I87" s="37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107">
        <f t="shared" si="5"/>
        <v>0</v>
      </c>
      <c r="I88" s="37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4"/>
      <c r="H89" s="107">
        <f t="shared" si="5"/>
        <v>0</v>
      </c>
      <c r="I89" s="37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4"/>
      <c r="H90" s="107">
        <f t="shared" si="5"/>
        <v>0</v>
      </c>
      <c r="I90" s="37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4"/>
      <c r="H91" s="107">
        <f t="shared" si="5"/>
        <v>0</v>
      </c>
      <c r="I91" s="37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4"/>
      <c r="H92" s="107">
        <f t="shared" si="5"/>
        <v>0</v>
      </c>
      <c r="I92" s="37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4"/>
      <c r="H93" s="107">
        <f t="shared" si="5"/>
        <v>0</v>
      </c>
      <c r="I93" s="37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4"/>
      <c r="H94" s="107">
        <f t="shared" si="5"/>
        <v>0</v>
      </c>
      <c r="I94" s="37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4"/>
      <c r="H95" s="107">
        <f t="shared" si="5"/>
        <v>0</v>
      </c>
      <c r="I95" s="37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4"/>
      <c r="H96" s="107">
        <f t="shared" si="5"/>
        <v>0</v>
      </c>
      <c r="I96" s="37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4"/>
      <c r="H97" s="107">
        <f t="shared" si="5"/>
        <v>0</v>
      </c>
      <c r="I97" s="37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4"/>
      <c r="H98" s="107">
        <f t="shared" si="5"/>
        <v>0</v>
      </c>
      <c r="I98" s="37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4"/>
      <c r="H99" s="107">
        <f t="shared" si="5"/>
        <v>0</v>
      </c>
      <c r="I99" s="37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4"/>
      <c r="H100" s="107">
        <f t="shared" si="5"/>
        <v>0</v>
      </c>
      <c r="I100" s="37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4"/>
      <c r="H101" s="107">
        <f t="shared" si="5"/>
        <v>0</v>
      </c>
      <c r="I101" s="37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4"/>
      <c r="H102" s="107">
        <f t="shared" si="5"/>
        <v>0</v>
      </c>
      <c r="I102" s="37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4"/>
      <c r="H103" s="107">
        <f t="shared" si="5"/>
        <v>0</v>
      </c>
      <c r="I103" s="37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4"/>
      <c r="H104" s="107">
        <f t="shared" si="5"/>
        <v>0</v>
      </c>
      <c r="I104" s="37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4"/>
      <c r="H105" s="107">
        <f t="shared" si="5"/>
        <v>0</v>
      </c>
      <c r="I105" s="37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4"/>
      <c r="H106" s="107">
        <f t="shared" si="5"/>
        <v>0</v>
      </c>
      <c r="I106" s="37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4"/>
      <c r="H107" s="107">
        <f t="shared" si="5"/>
        <v>0</v>
      </c>
      <c r="I107" s="37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4"/>
      <c r="H108" s="107">
        <f t="shared" si="5"/>
        <v>0</v>
      </c>
      <c r="I108" s="37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4"/>
      <c r="H109" s="107">
        <f t="shared" si="5"/>
        <v>0</v>
      </c>
      <c r="I109" s="37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4"/>
      <c r="H110" s="107">
        <f t="shared" si="5"/>
        <v>0</v>
      </c>
      <c r="I110" s="37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4"/>
      <c r="H111" s="107">
        <f t="shared" si="5"/>
        <v>0</v>
      </c>
      <c r="I111" s="37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4"/>
      <c r="H112" s="107">
        <f t="shared" si="5"/>
        <v>0</v>
      </c>
      <c r="I112" s="37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4"/>
      <c r="H113" s="107">
        <f t="shared" si="5"/>
        <v>0</v>
      </c>
      <c r="I113" s="37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4"/>
      <c r="H114" s="107">
        <f t="shared" si="5"/>
        <v>0</v>
      </c>
      <c r="I114" s="37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4"/>
      <c r="H115" s="107">
        <f t="shared" si="5"/>
        <v>0</v>
      </c>
      <c r="I115" s="37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4"/>
      <c r="H116" s="107">
        <f t="shared" si="5"/>
        <v>0</v>
      </c>
      <c r="I116" s="37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4"/>
      <c r="H117" s="107">
        <f t="shared" si="5"/>
        <v>0</v>
      </c>
      <c r="I117" s="37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4"/>
      <c r="H118" s="107">
        <f t="shared" si="5"/>
        <v>0</v>
      </c>
      <c r="I118" s="37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4"/>
      <c r="H119" s="107">
        <f t="shared" si="5"/>
        <v>0</v>
      </c>
      <c r="I119" s="37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4"/>
      <c r="H120" s="107">
        <f t="shared" si="5"/>
        <v>0</v>
      </c>
      <c r="I120" s="37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4"/>
      <c r="H121" s="107">
        <f t="shared" si="5"/>
        <v>0</v>
      </c>
      <c r="I121" s="37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4"/>
      <c r="H122" s="107">
        <f t="shared" si="5"/>
        <v>0</v>
      </c>
      <c r="I122" s="37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4"/>
      <c r="H123" s="107">
        <f t="shared" si="5"/>
        <v>0</v>
      </c>
      <c r="I123" s="37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4"/>
      <c r="H124" s="107">
        <f t="shared" si="5"/>
        <v>0</v>
      </c>
      <c r="I124" s="37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4"/>
      <c r="H125" s="107">
        <f t="shared" si="5"/>
        <v>0</v>
      </c>
      <c r="I125" s="37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4"/>
      <c r="H126" s="107">
        <f t="shared" si="5"/>
        <v>0</v>
      </c>
      <c r="I126" s="37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4"/>
      <c r="H127" s="107">
        <f t="shared" si="5"/>
        <v>0</v>
      </c>
      <c r="I127" s="37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4"/>
      <c r="H128" s="107">
        <f t="shared" si="5"/>
        <v>0</v>
      </c>
      <c r="I128" s="37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4"/>
      <c r="H129" s="107">
        <f t="shared" si="5"/>
        <v>0</v>
      </c>
      <c r="I129" s="37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5"/>
      <c r="K131" s="105"/>
      <c r="L131" s="61"/>
      <c r="M131" s="61"/>
      <c r="N131" s="61"/>
      <c r="O131" s="61"/>
      <c r="P131" s="105"/>
      <c r="Q131" s="3"/>
    </row>
    <row r="132" spans="1:17" ht="18.75">
      <c r="A132" s="84"/>
      <c r="B132" s="85"/>
      <c r="C132" s="86"/>
      <c r="D132" s="87"/>
      <c r="E132" s="87"/>
      <c r="F132" s="88"/>
      <c r="G132" s="89"/>
      <c r="H132" s="90"/>
      <c r="I132" s="91"/>
      <c r="J132" s="105"/>
      <c r="K132" s="105"/>
      <c r="L132" s="91"/>
      <c r="M132" s="91"/>
      <c r="N132" s="92"/>
      <c r="O132" s="93"/>
      <c r="P132" s="105"/>
      <c r="Q132" s="3"/>
    </row>
    <row r="133" spans="1:17" ht="18.75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5"/>
      <c r="K133" s="105"/>
      <c r="L133" s="78" t="s">
        <v>45</v>
      </c>
      <c r="M133" s="78"/>
      <c r="N133" s="78"/>
      <c r="O133" s="61"/>
      <c r="P133" s="105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5"/>
      <c r="K134" s="105"/>
      <c r="L134" s="61"/>
      <c r="M134" s="61"/>
      <c r="N134" s="61"/>
      <c r="O134" s="61"/>
      <c r="P134" s="105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5"/>
      <c r="K135" s="105"/>
      <c r="L135" s="61"/>
      <c r="M135" s="61"/>
      <c r="N135" s="61"/>
      <c r="O135" s="61"/>
      <c r="P135" s="105"/>
      <c r="Q135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I84:M129 K17:K83 L11:M83 I11:J83 H11:H129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B79:B129 B11">
      <formula1>36831</formula1>
    </dataValidation>
    <dataValidation type="textLength" operator="greaterThan" allowBlank="1" sqref="C132 D11: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2013-06-28T14:09:51Z</cp:lastPrinted>
  <dcterms:created xsi:type="dcterms:W3CDTF">2007-03-06T14:42:56Z</dcterms:created>
  <dcterms:modified xsi:type="dcterms:W3CDTF">2013-10-01T14:54:37Z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