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Italia'!$A$1:$S$37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<sst xmlns="http://schemas.openxmlformats.org/spreadsheetml/2006/main" count="131" uniqueCount="61">
  <si>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</si>
  <si>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</si>
  <si>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</si>
  <si>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</si>
  <si>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</si>
  <si>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</si>
  <si>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</si>
  <si>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</si>
  <si>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</si>
  <si>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</si>
  <si>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</si>
  <si>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</si>
  <si>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</si>
  <si>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</si>
  <si>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</si>
  <si>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</si>
  <si>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</si>
  <si>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</si>
  <si>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</si>
  <si>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</si>
  <si>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</si>
  <si>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</si>
  <si>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</si>
  <si>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</si>
  <si>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</si>
  <si>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</si>
  <si>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</si>
  <si>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</si>
  <si>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</si>
  <si>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</si>
  <si>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</si>
  <si>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</si>
  <si>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</si>
  <si>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</si>
  <si>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</si>
  <si>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</si>
  <si>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</si>
  <si>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</si>
  <si>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</si>
  <si>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</si>
  <si>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</si>
  <si>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</si>
  <si>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</si>
  <si>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</si>
  <si>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</si>
  <si>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</si>
  <si>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USD)</t>
  </si>
  <si>
    <t>12 01</t>
  </si>
  <si>
    <t>Milano</t>
  </si>
  <si>
    <t>parcheggio</t>
  </si>
  <si>
    <t>autostrada</t>
  </si>
  <si>
    <t>Varese</t>
  </si>
  <si>
    <t>viaggi</t>
  </si>
  <si>
    <t>vitto</t>
  </si>
  <si>
    <t>Vienna (Austria)</t>
  </si>
  <si>
    <t>Massimiliano Luppi</t>
  </si>
  <si>
    <t>Settembre</t>
  </si>
  <si>
    <t>09_01</t>
  </si>
  <si>
    <t>hotel</t>
  </si>
  <si>
    <t>Demo Slovenia</t>
  </si>
  <si>
    <t>Bratislava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</si>
</sst>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NumberFormat="1" applyFont="1" applyFill="1" applyBorder="1" applyAlignment="1" applyProtection="1">
      <alignment horizontal="center" vertical="center"/>
      <protection/>
    </xf>
    <xf numFmtId="0" fontId="2" fillId="41" borderId="61" xfId="0" applyNumberFormat="1" applyFont="1" applyFill="1" applyBorder="1" applyAlignment="1" applyProtection="1">
      <alignment horizontal="center" vertical="center"/>
      <protection/>
    </xf>
    <xf numFmtId="0" fontId="2" fillId="41" borderId="62" xfId="0" applyNumberFormat="1" applyFont="1" applyFill="1" applyBorder="1" applyAlignment="1" applyProtection="1">
      <alignment horizontal="center" vertical="center"/>
      <protection/>
    </xf>
    <xf numFmtId="0" fontId="2" fillId="41" borderId="63" xfId="0" applyNumberFormat="1" applyFont="1" applyFill="1" applyBorder="1" applyAlignment="1" applyProtection="1">
      <alignment horizontal="center" vertical="center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38" fontId="2" fillId="36" borderId="69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49" fontId="3" fillId="34" borderId="73" xfId="0" applyNumberFormat="1" applyFont="1" applyFill="1" applyBorder="1" applyAlignment="1" applyProtection="1">
      <alignment horizontal="left" vertical="center"/>
      <protection/>
    </xf>
    <xf numFmtId="49" fontId="3" fillId="34" borderId="7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9" borderId="68" xfId="0" applyFont="1" applyFill="1" applyBorder="1" applyAlignment="1" applyProtection="1">
      <alignment horizontal="center" vertical="center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7" borderId="84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23" t="s">
        <v>0</v>
      </c>
      <c r="C1" s="123"/>
      <c r="D1" s="124" t="s">
        <v>45</v>
      </c>
      <c r="E1" s="124"/>
      <c r="F1" s="51">
        <v>41244</v>
      </c>
      <c r="G1" s="50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7" s="8" customFormat="1" ht="57.75" customHeight="1">
      <c r="A2" s="4"/>
      <c r="B2" s="125" t="s">
        <v>2</v>
      </c>
      <c r="C2" s="125"/>
      <c r="D2" s="124"/>
      <c r="E2" s="124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5" t="s">
        <v>26</v>
      </c>
      <c r="C3" s="125"/>
      <c r="D3" s="124" t="s">
        <v>28</v>
      </c>
      <c r="E3" s="124"/>
      <c r="N3" s="10" t="s">
        <v>4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</v>
      </c>
      <c r="N5" s="109" t="s">
        <v>8</v>
      </c>
      <c r="O5" s="109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46</v>
      </c>
      <c r="C6" s="56"/>
      <c r="D6" s="14"/>
      <c r="E6" s="14"/>
      <c r="F6" s="10" t="s">
        <v>10</v>
      </c>
      <c r="G6" s="96">
        <v>11.11</v>
      </c>
      <c r="Q6" s="13"/>
    </row>
    <row r="7" spans="1:16" s="8" customFormat="1" ht="27" customHeight="1" thickBot="1" thickTop="1">
      <c r="A7" s="110" t="s">
        <v>30</v>
      </c>
      <c r="B7" s="111"/>
      <c r="C7" s="112"/>
      <c r="D7" s="117" t="s">
        <v>11</v>
      </c>
      <c r="E7" s="118"/>
      <c r="F7" s="118"/>
      <c r="G7" s="97">
        <f aca="true" t="shared" si="0" ref="G7:O7">SUM(G11:G55)</f>
        <v>0</v>
      </c>
      <c r="H7" s="95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80">
        <f t="shared" si="0"/>
        <v>0</v>
      </c>
      <c r="N7" s="78">
        <f t="shared" si="0"/>
        <v>0</v>
      </c>
      <c r="O7" s="81">
        <f t="shared" si="0"/>
        <v>0</v>
      </c>
      <c r="P7" s="13">
        <f>+N7-SUM(H7:M7)</f>
        <v>0</v>
      </c>
    </row>
    <row r="8" spans="1:18" ht="36" customHeight="1" thickBot="1" thickTop="1">
      <c r="A8" s="119"/>
      <c r="B8" s="130" t="s">
        <v>12</v>
      </c>
      <c r="C8" s="130" t="s">
        <v>13</v>
      </c>
      <c r="D8" s="131" t="s">
        <v>25</v>
      </c>
      <c r="E8" s="130" t="s">
        <v>34</v>
      </c>
      <c r="F8" s="133" t="s">
        <v>32</v>
      </c>
      <c r="G8" s="134" t="s">
        <v>15</v>
      </c>
      <c r="H8" s="129" t="s">
        <v>16</v>
      </c>
      <c r="I8" s="113" t="s">
        <v>38</v>
      </c>
      <c r="J8" s="114" t="s">
        <v>40</v>
      </c>
      <c r="K8" s="114" t="s">
        <v>39</v>
      </c>
      <c r="L8" s="115" t="s">
        <v>22</v>
      </c>
      <c r="M8" s="116"/>
      <c r="N8" s="128" t="s">
        <v>17</v>
      </c>
      <c r="O8" s="126" t="s">
        <v>18</v>
      </c>
      <c r="P8" s="127" t="s">
        <v>19</v>
      </c>
      <c r="Q8" s="2"/>
      <c r="R8" s="120" t="s">
        <v>41</v>
      </c>
    </row>
    <row r="9" spans="1:18" ht="36" customHeight="1" thickBot="1" thickTop="1">
      <c r="A9" s="119"/>
      <c r="B9" s="130" t="s">
        <v>12</v>
      </c>
      <c r="C9" s="130"/>
      <c r="D9" s="132"/>
      <c r="E9" s="130"/>
      <c r="F9" s="133"/>
      <c r="G9" s="135"/>
      <c r="H9" s="129" t="s">
        <v>38</v>
      </c>
      <c r="I9" s="113" t="s">
        <v>38</v>
      </c>
      <c r="J9" s="113"/>
      <c r="K9" s="113" t="s">
        <v>37</v>
      </c>
      <c r="L9" s="105" t="s">
        <v>23</v>
      </c>
      <c r="M9" s="107" t="s">
        <v>24</v>
      </c>
      <c r="N9" s="128"/>
      <c r="O9" s="126"/>
      <c r="P9" s="127"/>
      <c r="Q9" s="2"/>
      <c r="R9" s="121"/>
    </row>
    <row r="10" spans="1:18" ht="37.5" customHeight="1" thickBot="1" thickTop="1">
      <c r="A10" s="119"/>
      <c r="B10" s="130"/>
      <c r="C10" s="130"/>
      <c r="D10" s="132"/>
      <c r="E10" s="130"/>
      <c r="F10" s="133"/>
      <c r="G10" s="94" t="s">
        <v>20</v>
      </c>
      <c r="H10" s="129"/>
      <c r="I10" s="113"/>
      <c r="J10" s="113"/>
      <c r="K10" s="113"/>
      <c r="L10" s="106"/>
      <c r="M10" s="108"/>
      <c r="N10" s="128"/>
      <c r="O10" s="126"/>
      <c r="P10" s="127"/>
      <c r="Q10" s="2"/>
      <c r="R10" s="122"/>
    </row>
    <row r="11" spans="1:18" ht="30" customHeight="1" thickTop="1">
      <c r="A11" s="27">
        <v>1</v>
      </c>
      <c r="B11" s="47">
        <v>41537</v>
      </c>
      <c r="C11" s="29"/>
      <c r="D11" s="30"/>
      <c r="E11" s="30"/>
      <c r="F11" s="31"/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2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2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27">IF(F13="Milano","X","")</f>
      </c>
      <c r="Q13" s="2"/>
      <c r="R13" s="73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4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5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4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4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4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4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4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4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4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4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4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4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4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4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4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4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4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4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4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4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4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4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4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4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4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4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4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4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4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4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4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4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4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4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2"/>
      <c r="B57" s="83"/>
      <c r="C57" s="84"/>
      <c r="D57" s="85"/>
      <c r="E57" s="85"/>
      <c r="F57" s="86"/>
      <c r="G57" s="87"/>
      <c r="H57" s="88"/>
      <c r="I57" s="89"/>
      <c r="J57" s="89"/>
      <c r="K57" s="89"/>
      <c r="L57" s="89"/>
      <c r="M57" s="89"/>
      <c r="N57" s="90"/>
      <c r="O57" s="91"/>
      <c r="P57" s="92"/>
    </row>
    <row r="58" spans="1:16" ht="18.75">
      <c r="A58" s="60"/>
      <c r="B58" s="76" t="s">
        <v>42</v>
      </c>
      <c r="C58" s="76"/>
      <c r="D58" s="76"/>
      <c r="E58" s="61"/>
      <c r="F58" s="61"/>
      <c r="G58" s="76" t="s">
        <v>44</v>
      </c>
      <c r="H58" s="76"/>
      <c r="I58" s="76"/>
      <c r="J58" s="61"/>
      <c r="K58" s="61"/>
      <c r="L58" s="76" t="s">
        <v>43</v>
      </c>
      <c r="M58" s="76"/>
      <c r="N58" s="76"/>
      <c r="O58" s="61"/>
      <c r="P58" s="92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2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23" t="s">
        <v>0</v>
      </c>
      <c r="C1" s="123"/>
      <c r="D1" s="123"/>
      <c r="E1" s="124" t="s">
        <v>55</v>
      </c>
      <c r="F1" s="124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325.11844284428446</v>
      </c>
      <c r="Q1" s="3" t="s">
        <v>28</v>
      </c>
    </row>
    <row r="2" spans="1:17" s="8" customFormat="1" ht="35.25" customHeight="1">
      <c r="A2" s="4"/>
      <c r="B2" s="125" t="s">
        <v>2</v>
      </c>
      <c r="C2" s="125"/>
      <c r="D2" s="125"/>
      <c r="E2" s="124"/>
      <c r="F2" s="124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5" t="s">
        <v>26</v>
      </c>
      <c r="C3" s="125"/>
      <c r="D3" s="125"/>
      <c r="E3" s="124" t="s">
        <v>28</v>
      </c>
      <c r="F3" s="124"/>
      <c r="N3" s="10" t="s">
        <v>4</v>
      </c>
      <c r="O3" s="11"/>
      <c r="P3" s="12">
        <f>+O7</f>
        <v>284.19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1.726</v>
      </c>
      <c r="N5" s="109" t="s">
        <v>8</v>
      </c>
      <c r="O5" s="109"/>
      <c r="P5" s="22">
        <f>P1-P2-P3-P4</f>
        <v>40.92844284428446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38" t="s">
        <v>11</v>
      </c>
      <c r="F7" s="139"/>
      <c r="G7" s="25">
        <f aca="true" t="shared" si="0" ref="G7:O7">SUM(G11:G31)</f>
        <v>80</v>
      </c>
      <c r="H7" s="25">
        <f>SUM(H11:H31)</f>
        <v>12.42844284428443</v>
      </c>
      <c r="I7" s="65">
        <f t="shared" si="0"/>
        <v>49.7</v>
      </c>
      <c r="J7" s="70">
        <f t="shared" si="0"/>
        <v>30</v>
      </c>
      <c r="K7" s="66">
        <f t="shared" si="0"/>
        <v>0</v>
      </c>
      <c r="L7" s="66">
        <f t="shared" si="0"/>
        <v>213.3</v>
      </c>
      <c r="M7" s="66">
        <f t="shared" si="0"/>
        <v>19.69</v>
      </c>
      <c r="N7" s="66">
        <f t="shared" si="0"/>
        <v>325.11844284428446</v>
      </c>
      <c r="O7" s="67">
        <f t="shared" si="0"/>
        <v>284.19</v>
      </c>
      <c r="P7" s="13">
        <f>+N7-SUM(I7:M7)</f>
        <v>12.428442844284461</v>
      </c>
    </row>
    <row r="8" spans="1:18" ht="36" customHeight="1" thickBot="1" thickTop="1">
      <c r="A8" s="146"/>
      <c r="B8" s="64"/>
      <c r="C8" s="147" t="s">
        <v>13</v>
      </c>
      <c r="D8" s="148" t="s">
        <v>25</v>
      </c>
      <c r="E8" s="130" t="s">
        <v>14</v>
      </c>
      <c r="F8" s="149" t="s">
        <v>35</v>
      </c>
      <c r="G8" s="150" t="s">
        <v>15</v>
      </c>
      <c r="H8" s="142" t="s">
        <v>16</v>
      </c>
      <c r="I8" s="114" t="s">
        <v>38</v>
      </c>
      <c r="J8" s="114" t="s">
        <v>40</v>
      </c>
      <c r="K8" s="114" t="s">
        <v>39</v>
      </c>
      <c r="L8" s="136" t="s">
        <v>36</v>
      </c>
      <c r="M8" s="137"/>
      <c r="N8" s="141" t="s">
        <v>17</v>
      </c>
      <c r="O8" s="145" t="s">
        <v>18</v>
      </c>
      <c r="P8" s="127" t="s">
        <v>19</v>
      </c>
      <c r="R8" s="2"/>
    </row>
    <row r="9" spans="1:18" ht="36" customHeight="1" thickBot="1" thickTop="1">
      <c r="A9" s="119"/>
      <c r="B9" s="64" t="s">
        <v>12</v>
      </c>
      <c r="C9" s="130"/>
      <c r="D9" s="130"/>
      <c r="E9" s="130"/>
      <c r="F9" s="149"/>
      <c r="G9" s="150"/>
      <c r="H9" s="143"/>
      <c r="I9" s="113" t="s">
        <v>38</v>
      </c>
      <c r="J9" s="113"/>
      <c r="K9" s="113" t="s">
        <v>37</v>
      </c>
      <c r="L9" s="105" t="s">
        <v>23</v>
      </c>
      <c r="M9" s="140" t="s">
        <v>24</v>
      </c>
      <c r="N9" s="128"/>
      <c r="O9" s="126"/>
      <c r="P9" s="127"/>
      <c r="R9" s="2"/>
    </row>
    <row r="10" spans="1:18" ht="37.5" customHeight="1" thickBot="1" thickTop="1">
      <c r="A10" s="119"/>
      <c r="B10" s="55"/>
      <c r="C10" s="130"/>
      <c r="D10" s="130"/>
      <c r="E10" s="130"/>
      <c r="F10" s="149"/>
      <c r="G10" s="26" t="s">
        <v>20</v>
      </c>
      <c r="H10" s="144"/>
      <c r="I10" s="113"/>
      <c r="J10" s="113"/>
      <c r="K10" s="113"/>
      <c r="L10" s="106"/>
      <c r="M10" s="108"/>
      <c r="N10" s="128"/>
      <c r="O10" s="126"/>
      <c r="P10" s="127"/>
      <c r="R10" s="2"/>
    </row>
    <row r="11" spans="1:18" ht="30" customHeight="1" thickTop="1">
      <c r="A11" s="27">
        <v>1</v>
      </c>
      <c r="B11" s="47">
        <v>41537</v>
      </c>
      <c r="C11" s="29" t="s">
        <v>59</v>
      </c>
      <c r="D11" s="29" t="s">
        <v>49</v>
      </c>
      <c r="E11" s="69"/>
      <c r="F11" s="69" t="s">
        <v>48</v>
      </c>
      <c r="G11" s="98"/>
      <c r="H11" s="103">
        <f>IF($E$3="si",($H$5/$H$6*G11),IF($E$3="no",G11*$H$4,0))</f>
        <v>0</v>
      </c>
      <c r="I11" s="71">
        <v>19.5</v>
      </c>
      <c r="J11" s="71"/>
      <c r="K11" s="34"/>
      <c r="L11" s="35"/>
      <c r="M11" s="37"/>
      <c r="N11" s="39">
        <f aca="true" t="shared" si="1" ref="N11:N18">SUM(H11:M11)</f>
        <v>19.5</v>
      </c>
      <c r="O11" s="40"/>
      <c r="P11" s="41" t="str">
        <f>IF($F11="Milano","X","")</f>
        <v>X</v>
      </c>
      <c r="R11" s="2"/>
    </row>
    <row r="12" spans="1:18" ht="30" customHeight="1">
      <c r="A12" s="42">
        <v>2</v>
      </c>
      <c r="B12" s="47">
        <v>41540</v>
      </c>
      <c r="C12" s="29" t="s">
        <v>59</v>
      </c>
      <c r="D12" s="44" t="s">
        <v>50</v>
      </c>
      <c r="E12" s="69"/>
      <c r="F12" s="69" t="s">
        <v>48</v>
      </c>
      <c r="G12" s="99"/>
      <c r="H12" s="104">
        <f aca="true" t="shared" si="2" ref="H12:H29">IF($E$3="si",($H$5/$H$6*G12),IF($E$3="no",G12*$H$4,0))</f>
        <v>0</v>
      </c>
      <c r="I12" s="71">
        <v>2.7</v>
      </c>
      <c r="J12" s="71"/>
      <c r="K12" s="34"/>
      <c r="L12" s="35"/>
      <c r="M12" s="37"/>
      <c r="N12" s="39">
        <f t="shared" si="1"/>
        <v>2.7</v>
      </c>
      <c r="O12" s="43"/>
      <c r="P12" s="41" t="str">
        <f aca="true" t="shared" si="3" ref="P12:P29">IF($F12="Milano","X","")</f>
        <v>X</v>
      </c>
      <c r="R12" s="2"/>
    </row>
    <row r="13" spans="1:18" ht="30" customHeight="1">
      <c r="A13" s="42">
        <v>3</v>
      </c>
      <c r="B13" s="28">
        <v>41540</v>
      </c>
      <c r="C13" s="29" t="s">
        <v>59</v>
      </c>
      <c r="D13" s="29" t="s">
        <v>50</v>
      </c>
      <c r="E13" s="69"/>
      <c r="F13" s="69" t="s">
        <v>51</v>
      </c>
      <c r="G13" s="99"/>
      <c r="H13" s="104">
        <f t="shared" si="2"/>
        <v>0</v>
      </c>
      <c r="I13" s="71">
        <v>1.8</v>
      </c>
      <c r="J13" s="71"/>
      <c r="K13" s="34"/>
      <c r="L13" s="35"/>
      <c r="M13" s="37"/>
      <c r="N13" s="39">
        <f t="shared" si="1"/>
        <v>1.8</v>
      </c>
      <c r="O13" s="43"/>
      <c r="P13" s="41">
        <f t="shared" si="3"/>
      </c>
      <c r="R13" s="2"/>
    </row>
    <row r="14" spans="1:18" ht="30" customHeight="1">
      <c r="A14" s="42">
        <v>4</v>
      </c>
      <c r="B14" s="28">
        <v>41540</v>
      </c>
      <c r="C14" s="29" t="s">
        <v>59</v>
      </c>
      <c r="D14" s="29" t="s">
        <v>52</v>
      </c>
      <c r="E14" s="69"/>
      <c r="F14" s="69" t="s">
        <v>51</v>
      </c>
      <c r="G14" s="99"/>
      <c r="H14" s="104">
        <f t="shared" si="2"/>
        <v>0</v>
      </c>
      <c r="I14" s="71"/>
      <c r="J14" s="71">
        <v>20</v>
      </c>
      <c r="K14" s="34"/>
      <c r="L14" s="35"/>
      <c r="M14" s="37"/>
      <c r="N14" s="39">
        <f t="shared" si="1"/>
        <v>20</v>
      </c>
      <c r="O14" s="43">
        <v>20</v>
      </c>
      <c r="P14" s="41">
        <f t="shared" si="3"/>
      </c>
      <c r="R14" s="2"/>
    </row>
    <row r="15" spans="1:18" ht="30" customHeight="1">
      <c r="A15" s="42">
        <v>5</v>
      </c>
      <c r="B15" s="28">
        <v>41540</v>
      </c>
      <c r="C15" s="29" t="s">
        <v>59</v>
      </c>
      <c r="D15" s="29" t="s">
        <v>52</v>
      </c>
      <c r="E15" s="69"/>
      <c r="F15" s="69" t="s">
        <v>51</v>
      </c>
      <c r="G15" s="99"/>
      <c r="H15" s="104">
        <f t="shared" si="2"/>
        <v>0</v>
      </c>
      <c r="I15" s="71"/>
      <c r="J15" s="71">
        <v>10</v>
      </c>
      <c r="K15" s="34"/>
      <c r="L15" s="35"/>
      <c r="M15" s="37"/>
      <c r="N15" s="39">
        <f t="shared" si="1"/>
        <v>10</v>
      </c>
      <c r="O15" s="43">
        <v>10</v>
      </c>
      <c r="P15" s="41">
        <f t="shared" si="3"/>
      </c>
      <c r="R15" s="2"/>
    </row>
    <row r="16" spans="1:18" ht="30" customHeight="1">
      <c r="A16" s="42">
        <v>6</v>
      </c>
      <c r="B16" s="28">
        <v>41540</v>
      </c>
      <c r="C16" s="29" t="s">
        <v>59</v>
      </c>
      <c r="D16" s="29" t="s">
        <v>53</v>
      </c>
      <c r="E16" s="69"/>
      <c r="F16" s="69" t="s">
        <v>51</v>
      </c>
      <c r="G16" s="99"/>
      <c r="H16" s="104">
        <f t="shared" si="2"/>
        <v>0</v>
      </c>
      <c r="I16" s="71"/>
      <c r="J16" s="71"/>
      <c r="K16" s="34"/>
      <c r="L16" s="35"/>
      <c r="M16" s="37">
        <v>7.1</v>
      </c>
      <c r="N16" s="39">
        <f t="shared" si="1"/>
        <v>7.1</v>
      </c>
      <c r="O16" s="43">
        <v>7.1</v>
      </c>
      <c r="P16" s="41">
        <f t="shared" si="3"/>
      </c>
      <c r="R16" s="2"/>
    </row>
    <row r="17" spans="1:18" ht="30" customHeight="1">
      <c r="A17" s="42">
        <v>7</v>
      </c>
      <c r="B17" s="28">
        <v>41540</v>
      </c>
      <c r="C17" s="29" t="s">
        <v>59</v>
      </c>
      <c r="D17" s="29" t="s">
        <v>49</v>
      </c>
      <c r="E17" s="69"/>
      <c r="F17" s="69" t="s">
        <v>51</v>
      </c>
      <c r="G17" s="99"/>
      <c r="H17" s="104">
        <f t="shared" si="2"/>
        <v>0</v>
      </c>
      <c r="I17" s="71">
        <v>21.2</v>
      </c>
      <c r="J17" s="71"/>
      <c r="K17" s="34"/>
      <c r="L17" s="35"/>
      <c r="M17" s="37"/>
      <c r="N17" s="39">
        <f t="shared" si="1"/>
        <v>21.2</v>
      </c>
      <c r="O17" s="43">
        <v>21.2</v>
      </c>
      <c r="P17" s="41">
        <f t="shared" si="3"/>
      </c>
      <c r="R17" s="2"/>
    </row>
    <row r="18" spans="1:18" ht="30" customHeight="1">
      <c r="A18" s="42">
        <v>8</v>
      </c>
      <c r="B18" s="28">
        <v>41542</v>
      </c>
      <c r="C18" s="29" t="s">
        <v>59</v>
      </c>
      <c r="D18" s="29" t="s">
        <v>53</v>
      </c>
      <c r="E18" s="69"/>
      <c r="F18" s="69" t="s">
        <v>48</v>
      </c>
      <c r="G18" s="99"/>
      <c r="H18" s="104">
        <f t="shared" si="2"/>
        <v>0</v>
      </c>
      <c r="I18" s="71"/>
      <c r="J18" s="71"/>
      <c r="K18" s="34"/>
      <c r="L18" s="35"/>
      <c r="M18" s="35">
        <v>5.9</v>
      </c>
      <c r="N18" s="39">
        <f t="shared" si="1"/>
        <v>5.9</v>
      </c>
      <c r="O18" s="43">
        <v>5.9</v>
      </c>
      <c r="P18" s="41" t="str">
        <f t="shared" si="3"/>
        <v>X</v>
      </c>
      <c r="R18" s="2"/>
    </row>
    <row r="19" spans="1:18" ht="30" customHeight="1">
      <c r="A19" s="42">
        <v>9</v>
      </c>
      <c r="B19" s="28">
        <v>41542</v>
      </c>
      <c r="C19" s="29" t="s">
        <v>59</v>
      </c>
      <c r="D19" s="44" t="s">
        <v>53</v>
      </c>
      <c r="E19" s="69"/>
      <c r="F19" s="69" t="s">
        <v>54</v>
      </c>
      <c r="G19" s="100"/>
      <c r="H19" s="104">
        <f t="shared" si="2"/>
        <v>0</v>
      </c>
      <c r="I19" s="71"/>
      <c r="J19" s="71"/>
      <c r="K19" s="34"/>
      <c r="L19" s="35"/>
      <c r="M19" s="35">
        <v>6.69</v>
      </c>
      <c r="N19" s="39">
        <f aca="true" t="shared" si="4" ref="N19:N29">SUM(H19:M19)</f>
        <v>6.69</v>
      </c>
      <c r="O19" s="43">
        <v>6.69</v>
      </c>
      <c r="P19" s="41">
        <f t="shared" si="3"/>
      </c>
      <c r="R19" s="2"/>
    </row>
    <row r="20" spans="1:18" ht="30" customHeight="1">
      <c r="A20" s="42">
        <v>10</v>
      </c>
      <c r="B20" s="28">
        <v>41542</v>
      </c>
      <c r="C20" s="29" t="s">
        <v>59</v>
      </c>
      <c r="D20" s="44" t="s">
        <v>50</v>
      </c>
      <c r="E20" s="69"/>
      <c r="F20" s="69" t="s">
        <v>48</v>
      </c>
      <c r="G20" s="100"/>
      <c r="H20" s="104">
        <f t="shared" si="2"/>
        <v>0</v>
      </c>
      <c r="I20" s="71">
        <v>1.8</v>
      </c>
      <c r="J20" s="71"/>
      <c r="K20" s="34"/>
      <c r="L20" s="35"/>
      <c r="M20" s="35"/>
      <c r="N20" s="39">
        <f t="shared" si="4"/>
        <v>1.8</v>
      </c>
      <c r="O20" s="43"/>
      <c r="P20" s="41" t="str">
        <f t="shared" si="3"/>
        <v>X</v>
      </c>
      <c r="R20" s="2"/>
    </row>
    <row r="21" spans="1:18" ht="30" customHeight="1">
      <c r="A21" s="42">
        <v>11</v>
      </c>
      <c r="B21" s="28">
        <v>41542</v>
      </c>
      <c r="C21" s="29" t="s">
        <v>59</v>
      </c>
      <c r="D21" s="44" t="s">
        <v>50</v>
      </c>
      <c r="E21" s="69"/>
      <c r="F21" s="69" t="s">
        <v>51</v>
      </c>
      <c r="G21" s="100"/>
      <c r="H21" s="104">
        <f t="shared" si="2"/>
        <v>0</v>
      </c>
      <c r="I21" s="71">
        <v>2.7</v>
      </c>
      <c r="J21" s="71"/>
      <c r="K21" s="34"/>
      <c r="L21" s="35"/>
      <c r="M21" s="35"/>
      <c r="N21" s="39">
        <f t="shared" si="4"/>
        <v>2.7</v>
      </c>
      <c r="O21" s="43"/>
      <c r="P21" s="41">
        <f t="shared" si="3"/>
      </c>
      <c r="R21" s="2"/>
    </row>
    <row r="22" spans="1:18" ht="30" customHeight="1">
      <c r="A22" s="42">
        <v>12</v>
      </c>
      <c r="B22" s="28">
        <v>41540</v>
      </c>
      <c r="C22" s="29" t="s">
        <v>59</v>
      </c>
      <c r="D22" s="44" t="s">
        <v>50</v>
      </c>
      <c r="E22" s="69"/>
      <c r="F22" s="69"/>
      <c r="G22" s="100">
        <v>40</v>
      </c>
      <c r="H22" s="104">
        <f t="shared" si="2"/>
        <v>6.214221422142215</v>
      </c>
      <c r="I22" s="71"/>
      <c r="J22" s="71"/>
      <c r="K22" s="34"/>
      <c r="L22" s="35"/>
      <c r="M22" s="35"/>
      <c r="N22" s="39">
        <f t="shared" si="4"/>
        <v>6.214221422142215</v>
      </c>
      <c r="O22" s="43"/>
      <c r="P22" s="41">
        <f t="shared" si="3"/>
      </c>
      <c r="R22" s="2"/>
    </row>
    <row r="23" spans="1:18" ht="30" customHeight="1">
      <c r="A23" s="42">
        <v>13</v>
      </c>
      <c r="B23" s="28">
        <v>41542</v>
      </c>
      <c r="C23" s="29" t="s">
        <v>59</v>
      </c>
      <c r="D23" s="44" t="s">
        <v>50</v>
      </c>
      <c r="E23" s="69"/>
      <c r="F23" s="69"/>
      <c r="G23" s="100">
        <v>40</v>
      </c>
      <c r="H23" s="104">
        <f t="shared" si="2"/>
        <v>6.214221422142215</v>
      </c>
      <c r="I23" s="71"/>
      <c r="J23" s="71"/>
      <c r="K23" s="34"/>
      <c r="L23" s="35"/>
      <c r="M23" s="35"/>
      <c r="N23" s="39">
        <f t="shared" si="4"/>
        <v>6.214221422142215</v>
      </c>
      <c r="O23" s="43"/>
      <c r="P23" s="41">
        <f t="shared" si="3"/>
      </c>
      <c r="R23" s="2"/>
    </row>
    <row r="24" spans="1:18" ht="30" customHeight="1">
      <c r="A24" s="42">
        <v>14</v>
      </c>
      <c r="B24" s="28">
        <v>41542</v>
      </c>
      <c r="C24" s="29" t="s">
        <v>59</v>
      </c>
      <c r="D24" s="44" t="s">
        <v>58</v>
      </c>
      <c r="E24" s="69"/>
      <c r="F24" s="69" t="s">
        <v>60</v>
      </c>
      <c r="G24" s="100"/>
      <c r="H24" s="104">
        <f t="shared" si="2"/>
        <v>0</v>
      </c>
      <c r="I24" s="71"/>
      <c r="J24" s="71"/>
      <c r="K24" s="34"/>
      <c r="L24" s="35">
        <v>213.3</v>
      </c>
      <c r="M24" s="35"/>
      <c r="N24" s="39">
        <f t="shared" si="4"/>
        <v>213.3</v>
      </c>
      <c r="O24" s="43">
        <v>213.3</v>
      </c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0"/>
      <c r="H25" s="104">
        <f t="shared" si="2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0"/>
      <c r="H26" s="104">
        <f t="shared" si="2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4">
        <f t="shared" si="2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4">
        <f t="shared" si="2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4">
        <f t="shared" si="2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70</v>
      </c>
      <c r="B30" s="47"/>
      <c r="C30" s="44"/>
      <c r="D30" s="49"/>
      <c r="E30" s="45"/>
      <c r="F30" s="46"/>
      <c r="G30" s="101"/>
      <c r="H30" s="104">
        <f>IF($E$3="si",($H$5/$H$6*G30),IF($E$3="no",G30*$H$4,0))</f>
        <v>0</v>
      </c>
      <c r="I30" s="37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R30" s="2"/>
    </row>
    <row r="31" spans="1:18" ht="30" customHeight="1">
      <c r="A31" s="42">
        <v>71</v>
      </c>
      <c r="B31" s="47"/>
      <c r="C31" s="44"/>
      <c r="D31" s="49"/>
      <c r="E31" s="45"/>
      <c r="F31" s="46"/>
      <c r="G31" s="101"/>
      <c r="H31" s="104">
        <f>IF($E$3="si",($H$5/$H$6*G31),IF($E$3="no",G31*$H$4,0))</f>
        <v>0</v>
      </c>
      <c r="I31" s="37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R31" s="2"/>
    </row>
    <row r="33" spans="1:17" ht="18.75">
      <c r="A33" s="60"/>
      <c r="B33" s="61"/>
      <c r="C33" s="61"/>
      <c r="D33" s="61"/>
      <c r="E33" s="61"/>
      <c r="F33" s="61"/>
      <c r="G33" s="61"/>
      <c r="H33" s="61"/>
      <c r="I33" s="61"/>
      <c r="J33" s="102"/>
      <c r="K33" s="102"/>
      <c r="L33" s="61"/>
      <c r="M33" s="61"/>
      <c r="N33" s="61"/>
      <c r="O33" s="61"/>
      <c r="P33" s="102"/>
      <c r="Q33" s="3"/>
    </row>
    <row r="34" spans="1:17" ht="18.75">
      <c r="A34" s="82"/>
      <c r="B34" s="83"/>
      <c r="C34" s="84"/>
      <c r="D34" s="85"/>
      <c r="E34" s="85"/>
      <c r="F34" s="86"/>
      <c r="G34" s="87"/>
      <c r="H34" s="88"/>
      <c r="I34" s="89"/>
      <c r="J34" s="102"/>
      <c r="K34" s="102"/>
      <c r="L34" s="89"/>
      <c r="M34" s="89"/>
      <c r="N34" s="90"/>
      <c r="O34" s="91"/>
      <c r="P34" s="102"/>
      <c r="Q34" s="3"/>
    </row>
    <row r="35" spans="1:17" ht="18.75">
      <c r="A35" s="60"/>
      <c r="B35" s="76" t="s">
        <v>42</v>
      </c>
      <c r="C35" s="76"/>
      <c r="D35" s="76"/>
      <c r="E35" s="61"/>
      <c r="F35" s="61"/>
      <c r="G35" s="76" t="s">
        <v>44</v>
      </c>
      <c r="H35" s="76"/>
      <c r="I35" s="76"/>
      <c r="J35" s="102"/>
      <c r="K35" s="102"/>
      <c r="L35" s="76" t="s">
        <v>43</v>
      </c>
      <c r="M35" s="76"/>
      <c r="N35" s="76"/>
      <c r="O35" s="61"/>
      <c r="P35" s="102"/>
      <c r="Q35" s="3"/>
    </row>
    <row r="36" spans="1:17" ht="18.75">
      <c r="A36" s="60"/>
      <c r="B36" s="61"/>
      <c r="C36" s="61"/>
      <c r="D36" s="61"/>
      <c r="E36" s="61"/>
      <c r="F36" s="61"/>
      <c r="G36" s="61"/>
      <c r="H36" s="61"/>
      <c r="I36" s="61"/>
      <c r="J36" s="102"/>
      <c r="K36" s="102"/>
      <c r="L36" s="61"/>
      <c r="M36" s="61"/>
      <c r="N36" s="61"/>
      <c r="O36" s="61"/>
      <c r="P36" s="102"/>
      <c r="Q36" s="3"/>
    </row>
    <row r="37" spans="1:17" ht="18.75">
      <c r="A37" s="60"/>
      <c r="B37" s="61"/>
      <c r="C37" s="61"/>
      <c r="D37" s="61"/>
      <c r="E37" s="61"/>
      <c r="F37" s="61"/>
      <c r="G37" s="61"/>
      <c r="H37" s="61"/>
      <c r="I37" s="61"/>
      <c r="J37" s="102"/>
      <c r="K37" s="102"/>
      <c r="L37" s="61"/>
      <c r="M37" s="61"/>
      <c r="N37" s="61"/>
      <c r="O37" s="61"/>
      <c r="P37" s="102"/>
      <c r="Q37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34 N11:N31">
      <formula1>0</formula1>
    </dataValidation>
    <dataValidation type="decimal" operator="greaterThanOrEqual" allowBlank="1" showErrorMessage="1" errorTitle="Valore" error="Inserire un numero maggiore o uguale a 0 (zero)!" sqref="H34:M34 H30:M31 H11:K11 H12:J29 K17:K29 L11:M29">
      <formula1>0</formula1>
    </dataValidation>
    <dataValidation type="textLength" operator="greaterThan" allowBlank="1" showErrorMessage="1" sqref="D34:E34 D30:E31 F19:F29">
      <formula1>1</formula1>
    </dataValidation>
    <dataValidation type="textLength" operator="greaterThan" sqref="F34 F30:F31 G19:G29">
      <formula1>1</formula1>
    </dataValidation>
    <dataValidation type="date" operator="greaterThanOrEqual" showErrorMessage="1" errorTitle="Data" error="Inserire una data superiore al 1/11/2000" sqref="B34 B30:B31 B11:B12">
      <formula1>36831</formula1>
    </dataValidation>
    <dataValidation type="textLength" operator="greaterThan" allowBlank="1" sqref="C34 C30:C31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2014-01-31T12:16:29Z</cp:lastPrinted>
  <dcterms:created xsi:type="dcterms:W3CDTF">2007-03-06T14:42:56Z</dcterms:created>
  <dcterms:modified xsi:type="dcterms:W3CDTF">2014-01-31T13:33:25Z</dcterms:modified>
  <cp:category/>
  <cp:version/>
  <cp:contentType/>
  <cp:contentStatus/>
  <cp:revision>1</cp:revision>
</cp:coreProperties>
</file>