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5440" windowHeight="15990" tabRatio="433" activeTab="1"/>
  </bookViews>
  <sheets>
    <sheet name="Nota Spese Italia" sheetId="3" r:id="rId1"/>
    <sheet name="Nota Spese Estero" sheetId="4" r:id="rId2"/>
  </sheets>
  <definedNames>
    <definedName name="_xlnm.Print_Area" localSheetId="0">'Nota Spese Italia'!$A$1:$R$32</definedName>
    <definedName name="_xlnm.Print_Titles" localSheetId="0">'Nota Spese Italia'!$1:$10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0" i="4"/>
  <c r="H30"/>
  <c r="N30" s="1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H17"/>
  <c r="N17" s="1"/>
  <c r="P16"/>
  <c r="H16"/>
  <c r="N16" s="1"/>
  <c r="P15"/>
  <c r="H15"/>
  <c r="N15" s="1"/>
  <c r="P14"/>
  <c r="H14"/>
  <c r="N14" s="1"/>
  <c r="P13"/>
  <c r="H13"/>
  <c r="N13" s="1"/>
  <c r="H12"/>
  <c r="N12" s="1"/>
  <c r="H11"/>
  <c r="N11" s="1"/>
  <c r="O7"/>
  <c r="P3" s="1"/>
  <c r="M7"/>
  <c r="L7"/>
  <c r="K7"/>
  <c r="J7"/>
  <c r="I7"/>
  <c r="G7"/>
  <c r="N7" l="1"/>
  <c r="M1" s="1"/>
  <c r="H7"/>
  <c r="P1" s="1"/>
  <c r="P5" s="1"/>
  <c r="P7" l="1"/>
  <c r="N7" i="3"/>
  <c r="O7"/>
  <c r="P3" s="1"/>
  <c r="M7"/>
  <c r="L7"/>
  <c r="K7"/>
  <c r="P1"/>
  <c r="N14"/>
  <c r="H17"/>
  <c r="N17"/>
  <c r="P17"/>
  <c r="H18"/>
  <c r="N18"/>
  <c r="H19"/>
  <c r="N19"/>
  <c r="H20"/>
  <c r="N20"/>
  <c r="P21"/>
  <c r="H21"/>
  <c r="N21"/>
  <c r="P20"/>
  <c r="P19"/>
  <c r="P18"/>
  <c r="P16"/>
  <c r="P15"/>
  <c r="P14"/>
  <c r="P13"/>
  <c r="P12"/>
  <c r="H16"/>
  <c r="H11"/>
  <c r="P11"/>
  <c r="N11"/>
  <c r="N16"/>
  <c r="H12"/>
  <c r="H13"/>
  <c r="H14"/>
  <c r="H15"/>
  <c r="H22"/>
  <c r="H23"/>
  <c r="H24"/>
  <c r="H25"/>
  <c r="H26"/>
  <c r="H27"/>
  <c r="H7"/>
  <c r="I7"/>
  <c r="J7"/>
  <c r="N12"/>
  <c r="N13"/>
  <c r="N15"/>
  <c r="N22"/>
  <c r="N23"/>
  <c r="N24"/>
  <c r="N25"/>
  <c r="N26"/>
  <c r="N27"/>
  <c r="G7"/>
  <c r="P27"/>
  <c r="P26"/>
  <c r="P25"/>
  <c r="P24"/>
  <c r="P23"/>
  <c r="P22"/>
  <c r="P7"/>
  <c r="P5" l="1"/>
  <c r="M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<sst xmlns="http://schemas.openxmlformats.org/spreadsheetml/2006/main" count="148" uniqueCount="61">
  <si>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</si>
  <si>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</si>
  <si>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</si>
  <si>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</si>
  <si>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</si>
  <si>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</si>
  <si>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</si>
  <si>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</si>
  <si>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</si>
  <si>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</si>
  <si>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</si>
  <si>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</si>
  <si>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</si>
  <si>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</si>
  <si>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</si>
  <si>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</si>
  <si>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</si>
  <si>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</si>
  <si>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</si>
  <si>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</si>
  <si>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</si>
  <si>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</si>
  <si>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</si>
  <si>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</si>
  <si>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</si>
  <si>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</si>
  <si>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</si>
  <si>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</si>
  <si>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</si>
  <si>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</si>
  <si>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</si>
  <si>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</si>
  <si>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</si>
  <si>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</si>
  <si>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</si>
  <si>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</si>
  <si>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</si>
  <si>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</si>
  <si>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</si>
  <si>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Daniele Milan</t>
  </si>
  <si>
    <t>Giancarlo Russo</t>
  </si>
  <si>
    <t>(importi in Valuta EUR)</t>
  </si>
  <si>
    <t>Colazione</t>
  </si>
  <si>
    <t>Italia</t>
  </si>
  <si>
    <t>EUR</t>
  </si>
  <si>
    <t>Stampa</t>
  </si>
  <si>
    <t>Parcheggio</t>
  </si>
  <si>
    <t>Luglio</t>
  </si>
  <si>
    <t>07_01</t>
  </si>
  <si>
    <t>Cipro</t>
  </si>
  <si>
    <t>Cena</t>
  </si>
  <si>
    <t>Pranzo</t>
  </si>
  <si>
    <t>Hotel</t>
  </si>
  <si>
    <t>Uso interno</t>
  </si>
  <si>
    <t>Antivirus per uso interno</t>
  </si>
  <si>
    <t>Pranzo aziendale</t>
  </si>
  <si>
    <t>MESE</t>
  </si>
  <si>
    <t>Svizzera</t>
  </si>
  <si>
    <t>CHF</t>
  </si>
  <si>
    <t>(importi in Valuta CHF)</t>
  </si>
  <si>
    <r>
      <t xml:space="preserve">Pranzo 
</t>
    </r>
    <r>
      <rPr>
        <b/>
        <sz val="14"/>
        <color rgb="FFFF0000"/>
        <rFont val="Gulim"/>
        <family val="2"/>
      </rPr>
      <t>(Manca giustificativo)</t>
    </r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</si>
</sst>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&quot;\ #,##0.00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  <font>
      <b/>
      <sz val="14"/>
      <color rgb="FFFF000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118">
    <xf numFmtId="0" fontId="0" fillId="0" borderId="0"/>
    <xf numFmtId="164" fontId="5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7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8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69" fontId="1" fillId="0" borderId="18" xfId="0" applyNumberFormat="1" applyFont="1" applyBorder="1" applyAlignment="1" applyProtection="1">
      <alignment horizontal="center" vertical="center"/>
      <protection locked="0"/>
    </xf>
    <xf numFmtId="170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8" xfId="0" applyNumberFormat="1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 wrapText="1"/>
    </xf>
    <xf numFmtId="40" fontId="2" fillId="0" borderId="44" xfId="0" applyNumberFormat="1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horizontal="right" vertical="center"/>
    </xf>
    <xf numFmtId="0" fontId="1" fillId="8" borderId="4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7" xfId="0" applyNumberFormat="1" applyFont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 wrapText="1"/>
    </xf>
    <xf numFmtId="4" fontId="1" fillId="2" borderId="5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8" xfId="0" applyNumberFormat="1" applyFont="1" applyFill="1" applyBorder="1" applyAlignment="1" applyProtection="1">
      <alignment horizontal="center" vertical="center"/>
    </xf>
    <xf numFmtId="38" fontId="1" fillId="2" borderId="56" xfId="0" applyNumberFormat="1" applyFont="1" applyFill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right" vertical="center" wrapText="1"/>
    </xf>
    <xf numFmtId="40" fontId="2" fillId="0" borderId="64" xfId="0" applyNumberFormat="1" applyFont="1" applyBorder="1" applyAlignment="1" applyProtection="1">
      <alignment vertical="center"/>
    </xf>
    <xf numFmtId="0" fontId="2" fillId="0" borderId="64" xfId="0" applyFont="1" applyBorder="1" applyAlignment="1" applyProtection="1">
      <alignment vertical="center"/>
    </xf>
    <xf numFmtId="0" fontId="2" fillId="0" borderId="64" xfId="0" applyFont="1" applyBorder="1" applyAlignment="1" applyProtection="1">
      <alignment horizontal="right" vertical="center"/>
    </xf>
    <xf numFmtId="0" fontId="1" fillId="0" borderId="13" xfId="0" applyFont="1" applyBorder="1" applyAlignment="1" applyProtection="1">
      <alignment horizontal="left" vertical="center" wrapText="1"/>
      <protection locked="0"/>
    </xf>
    <xf numFmtId="171" fontId="2" fillId="0" borderId="64" xfId="0" applyNumberFormat="1" applyFont="1" applyBorder="1" applyAlignment="1" applyProtection="1">
      <alignment horizontal="right" vertical="center" wrapText="1"/>
    </xf>
    <xf numFmtId="4" fontId="2" fillId="0" borderId="0" xfId="0" applyNumberFormat="1" applyFont="1" applyAlignment="1" applyProtection="1">
      <alignment vertical="center"/>
    </xf>
    <xf numFmtId="0" fontId="2" fillId="3" borderId="30" xfId="0" applyFont="1" applyFill="1" applyBorder="1" applyAlignment="1" applyProtection="1">
      <alignment horizontal="center" vertical="center" wrapText="1"/>
    </xf>
    <xf numFmtId="38" fontId="1" fillId="2" borderId="32" xfId="0" applyNumberFormat="1" applyFont="1" applyFill="1" applyBorder="1" applyAlignment="1" applyProtection="1">
      <alignment horizontal="center" vertical="center"/>
    </xf>
    <xf numFmtId="38" fontId="1" fillId="2" borderId="33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51" xfId="0" applyFont="1" applyFill="1" applyBorder="1" applyAlignment="1" applyProtection="1">
      <alignment horizontal="center" vertical="center" wrapText="1"/>
    </xf>
    <xf numFmtId="0" fontId="2" fillId="7" borderId="51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5" xfId="0" applyNumberFormat="1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textRotation="180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9" borderId="54" xfId="0" applyNumberFormat="1" applyFont="1" applyFill="1" applyBorder="1" applyAlignment="1" applyProtection="1">
      <alignment horizontal="center" vertical="center"/>
    </xf>
    <xf numFmtId="0" fontId="1" fillId="9" borderId="55" xfId="0" applyNumberFormat="1" applyFont="1" applyFill="1" applyBorder="1" applyAlignment="1" applyProtection="1">
      <alignment horizontal="center" vertical="center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2" fillId="0" borderId="59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58" xfId="0" applyFont="1" applyFill="1" applyBorder="1" applyAlignment="1" applyProtection="1">
      <alignment horizontal="center" vertical="center" wrapText="1"/>
    </xf>
  </cellXfs>
  <cellStyles count="118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32"/>
  <sheetViews>
    <sheetView view="pageBreakPreview" zoomScale="50" zoomScaleSheetLayoutView="50" workbookViewId="0">
      <pane ySplit="5" topLeftCell="A6" activePane="bottomLeft" state="frozen"/>
      <selection pane="bottomLeft" activeCell="J16" sqref="J16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7" customFormat="1" ht="65.25" customHeight="1">
      <c r="A1" s="4"/>
      <c r="B1" s="103" t="s">
        <v>0</v>
      </c>
      <c r="C1" s="103"/>
      <c r="D1" s="104" t="s">
        <v>39</v>
      </c>
      <c r="E1" s="104"/>
      <c r="F1" s="44" t="s">
        <v>47</v>
      </c>
      <c r="G1" s="43" t="s">
        <v>48</v>
      </c>
      <c r="L1" s="7" t="s">
        <v>28</v>
      </c>
      <c r="M1" s="3">
        <f>+P1-N7</f>
        <v>0</v>
      </c>
      <c r="N1" s="5" t="s">
        <v>1</v>
      </c>
      <c r="O1" s="6"/>
      <c r="P1" s="46">
        <f>SUM(H7:M7)</f>
        <v>602.92000000000007</v>
      </c>
      <c r="Q1" s="3" t="s">
        <v>26</v>
      </c>
    </row>
    <row r="2" spans="1:18" s="7" customFormat="1" ht="57.75" customHeight="1">
      <c r="A2" s="4"/>
      <c r="B2" s="105" t="s">
        <v>2</v>
      </c>
      <c r="C2" s="105"/>
      <c r="D2" s="104" t="s">
        <v>40</v>
      </c>
      <c r="E2" s="104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105" t="s">
        <v>24</v>
      </c>
      <c r="C3" s="105"/>
      <c r="D3" s="104" t="s">
        <v>26</v>
      </c>
      <c r="E3" s="104"/>
      <c r="N3" s="9" t="s">
        <v>4</v>
      </c>
      <c r="O3" s="10"/>
      <c r="P3" s="51">
        <f>+O7</f>
        <v>602.92000000000007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8">
        <v>0.56999999999999995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8"/>
      <c r="E5" s="13"/>
      <c r="F5" s="9" t="s">
        <v>7</v>
      </c>
      <c r="G5" s="58">
        <v>1.714</v>
      </c>
      <c r="N5" s="112" t="s">
        <v>8</v>
      </c>
      <c r="O5" s="112"/>
      <c r="P5" s="47">
        <f>P1-P2-P3-P4</f>
        <v>0</v>
      </c>
      <c r="Q5" s="12"/>
    </row>
    <row r="6" spans="1:18" s="7" customFormat="1" ht="43.5" customHeight="1" thickTop="1" thickBot="1">
      <c r="A6" s="4"/>
      <c r="B6" s="45" t="s">
        <v>41</v>
      </c>
      <c r="C6" s="45"/>
      <c r="D6" s="13"/>
      <c r="E6" s="13"/>
      <c r="F6" s="9" t="s">
        <v>9</v>
      </c>
      <c r="G6" s="77">
        <v>11.11</v>
      </c>
      <c r="Q6" s="12"/>
    </row>
    <row r="7" spans="1:18" s="7" customFormat="1" ht="27" customHeight="1" thickTop="1" thickBot="1">
      <c r="A7" s="113" t="s">
        <v>27</v>
      </c>
      <c r="B7" s="114"/>
      <c r="C7" s="115"/>
      <c r="D7" s="88" t="s">
        <v>10</v>
      </c>
      <c r="E7" s="89"/>
      <c r="F7" s="89"/>
      <c r="G7" s="78">
        <f t="shared" ref="G7:J7" si="0">SUM(G12:G27)</f>
        <v>0</v>
      </c>
      <c r="H7" s="76">
        <f t="shared" si="0"/>
        <v>0</v>
      </c>
      <c r="I7" s="60">
        <f t="shared" si="0"/>
        <v>36.5</v>
      </c>
      <c r="J7" s="60">
        <f t="shared" si="0"/>
        <v>0</v>
      </c>
      <c r="K7" s="60">
        <f>SUM(K12:K27)</f>
        <v>369.72</v>
      </c>
      <c r="L7" s="60">
        <f>SUM(L12:L27)</f>
        <v>130</v>
      </c>
      <c r="M7" s="61">
        <f>SUM(M11:M27)</f>
        <v>66.7</v>
      </c>
      <c r="N7" s="59">
        <f>SUM(N11:N27)</f>
        <v>602.92000000000007</v>
      </c>
      <c r="O7" s="62">
        <f>SUM(O11:O27)</f>
        <v>602.92000000000007</v>
      </c>
      <c r="P7" s="12">
        <f>+N7-SUM(H7:M7)</f>
        <v>0</v>
      </c>
    </row>
    <row r="8" spans="1:18" ht="36" customHeight="1" thickTop="1" thickBot="1">
      <c r="A8" s="90"/>
      <c r="B8" s="91" t="s">
        <v>11</v>
      </c>
      <c r="C8" s="91" t="s">
        <v>12</v>
      </c>
      <c r="D8" s="92" t="s">
        <v>23</v>
      </c>
      <c r="E8" s="91" t="s">
        <v>30</v>
      </c>
      <c r="F8" s="94" t="s">
        <v>29</v>
      </c>
      <c r="G8" s="95" t="s">
        <v>13</v>
      </c>
      <c r="H8" s="97" t="s">
        <v>14</v>
      </c>
      <c r="I8" s="99" t="s">
        <v>32</v>
      </c>
      <c r="J8" s="98" t="s">
        <v>34</v>
      </c>
      <c r="K8" s="98" t="s">
        <v>33</v>
      </c>
      <c r="L8" s="116" t="s">
        <v>20</v>
      </c>
      <c r="M8" s="117"/>
      <c r="N8" s="87" t="s">
        <v>15</v>
      </c>
      <c r="O8" s="106" t="s">
        <v>16</v>
      </c>
      <c r="P8" s="107" t="s">
        <v>17</v>
      </c>
      <c r="Q8" s="2"/>
      <c r="R8" s="100" t="s">
        <v>35</v>
      </c>
    </row>
    <row r="9" spans="1:18" ht="36" customHeight="1" thickTop="1" thickBot="1">
      <c r="A9" s="90"/>
      <c r="B9" s="91" t="s">
        <v>11</v>
      </c>
      <c r="C9" s="91"/>
      <c r="D9" s="93"/>
      <c r="E9" s="91"/>
      <c r="F9" s="94"/>
      <c r="G9" s="96"/>
      <c r="H9" s="97" t="s">
        <v>32</v>
      </c>
      <c r="I9" s="99" t="s">
        <v>32</v>
      </c>
      <c r="J9" s="99"/>
      <c r="K9" s="99" t="s">
        <v>31</v>
      </c>
      <c r="L9" s="108" t="s">
        <v>21</v>
      </c>
      <c r="M9" s="110" t="s">
        <v>22</v>
      </c>
      <c r="N9" s="87"/>
      <c r="O9" s="106"/>
      <c r="P9" s="107"/>
      <c r="Q9" s="2"/>
      <c r="R9" s="101"/>
    </row>
    <row r="10" spans="1:18" ht="37.5" customHeight="1" thickTop="1" thickBot="1">
      <c r="A10" s="90"/>
      <c r="B10" s="91"/>
      <c r="C10" s="91"/>
      <c r="D10" s="93"/>
      <c r="E10" s="91"/>
      <c r="F10" s="94"/>
      <c r="G10" s="75" t="s">
        <v>18</v>
      </c>
      <c r="H10" s="97"/>
      <c r="I10" s="99"/>
      <c r="J10" s="99"/>
      <c r="K10" s="99"/>
      <c r="L10" s="109"/>
      <c r="M10" s="111"/>
      <c r="N10" s="87"/>
      <c r="O10" s="106"/>
      <c r="P10" s="107"/>
      <c r="Q10" s="2"/>
      <c r="R10" s="102"/>
    </row>
    <row r="11" spans="1:18" ht="30" customHeight="1" thickTop="1">
      <c r="A11" s="20">
        <v>1</v>
      </c>
      <c r="B11" s="40">
        <v>41456</v>
      </c>
      <c r="C11" s="22" t="s">
        <v>49</v>
      </c>
      <c r="D11" s="2" t="s">
        <v>42</v>
      </c>
      <c r="E11" s="2" t="s">
        <v>43</v>
      </c>
      <c r="F11" s="2" t="s">
        <v>44</v>
      </c>
      <c r="G11" s="74"/>
      <c r="H11" s="26">
        <f t="shared" ref="H11:H17" si="1">IF($D$3="si",($G$5/$G$6*G11),IF($D$3="no",G11*$G$4,0))</f>
        <v>0</v>
      </c>
      <c r="M11" s="31">
        <v>14.5</v>
      </c>
      <c r="N11" s="32">
        <f t="shared" ref="N11:N27" si="2">SUM(H11:M11)</f>
        <v>14.5</v>
      </c>
      <c r="O11" s="36">
        <v>14.5</v>
      </c>
      <c r="P11" s="34" t="str">
        <f t="shared" ref="P11:P17" si="3">IF(F11="Milano","X","")</f>
        <v/>
      </c>
      <c r="Q11" s="2"/>
      <c r="R11" s="53"/>
    </row>
    <row r="12" spans="1:18" ht="30" customHeight="1">
      <c r="A12" s="35">
        <v>2</v>
      </c>
      <c r="B12" s="40">
        <v>41456</v>
      </c>
      <c r="C12" s="22" t="s">
        <v>49</v>
      </c>
      <c r="D12" s="2" t="s">
        <v>45</v>
      </c>
      <c r="E12" s="2" t="s">
        <v>43</v>
      </c>
      <c r="F12" s="2" t="s">
        <v>44</v>
      </c>
      <c r="G12" s="74"/>
      <c r="H12" s="26">
        <f t="shared" si="1"/>
        <v>0</v>
      </c>
      <c r="I12" s="27"/>
      <c r="J12" s="28"/>
      <c r="K12" s="52">
        <v>11.25</v>
      </c>
      <c r="L12" s="52"/>
      <c r="M12" s="31"/>
      <c r="N12" s="32">
        <f>SUM(H12:M12)</f>
        <v>11.25</v>
      </c>
      <c r="O12" s="33">
        <v>11.25</v>
      </c>
      <c r="P12" s="34" t="str">
        <f t="shared" si="3"/>
        <v/>
      </c>
      <c r="Q12" s="2"/>
      <c r="R12" s="53"/>
    </row>
    <row r="13" spans="1:18" ht="30" customHeight="1">
      <c r="A13" s="35">
        <v>3</v>
      </c>
      <c r="B13" s="40">
        <v>41281</v>
      </c>
      <c r="C13" s="22" t="s">
        <v>49</v>
      </c>
      <c r="D13" s="23" t="s">
        <v>46</v>
      </c>
      <c r="E13" s="23" t="s">
        <v>43</v>
      </c>
      <c r="F13" s="24" t="s">
        <v>44</v>
      </c>
      <c r="G13" s="25"/>
      <c r="H13" s="26">
        <f t="shared" si="1"/>
        <v>0</v>
      </c>
      <c r="I13" s="27">
        <v>36.5</v>
      </c>
      <c r="J13" s="28"/>
      <c r="K13" s="31"/>
      <c r="L13" s="30"/>
      <c r="M13" s="31"/>
      <c r="N13" s="32">
        <f>SUM(H13:L13)</f>
        <v>36.5</v>
      </c>
      <c r="O13" s="36">
        <v>36.5</v>
      </c>
      <c r="P13" s="34" t="str">
        <f t="shared" si="3"/>
        <v/>
      </c>
      <c r="Q13" s="2"/>
      <c r="R13" s="54"/>
    </row>
    <row r="14" spans="1:18" ht="30" customHeight="1">
      <c r="A14" s="35">
        <v>4</v>
      </c>
      <c r="B14" s="40">
        <v>41457</v>
      </c>
      <c r="C14" s="22" t="s">
        <v>49</v>
      </c>
      <c r="D14" s="23" t="s">
        <v>50</v>
      </c>
      <c r="E14" s="23" t="s">
        <v>49</v>
      </c>
      <c r="F14" s="24" t="s">
        <v>44</v>
      </c>
      <c r="G14" s="25"/>
      <c r="H14" s="26">
        <f t="shared" si="1"/>
        <v>0</v>
      </c>
      <c r="I14" s="27"/>
      <c r="J14" s="28"/>
      <c r="K14" s="31"/>
      <c r="L14" s="30"/>
      <c r="M14" s="31">
        <v>30</v>
      </c>
      <c r="N14" s="32">
        <f>SUM(H14:M14)</f>
        <v>30</v>
      </c>
      <c r="O14" s="36">
        <v>30</v>
      </c>
      <c r="P14" s="34" t="str">
        <f t="shared" si="3"/>
        <v/>
      </c>
      <c r="Q14" s="2"/>
      <c r="R14" s="55"/>
    </row>
    <row r="15" spans="1:18" ht="30" customHeight="1">
      <c r="A15" s="35">
        <v>5</v>
      </c>
      <c r="B15" s="21">
        <v>41458</v>
      </c>
      <c r="C15" s="22" t="s">
        <v>49</v>
      </c>
      <c r="D15" s="23" t="s">
        <v>51</v>
      </c>
      <c r="E15" s="23" t="s">
        <v>49</v>
      </c>
      <c r="F15" s="24" t="s">
        <v>44</v>
      </c>
      <c r="G15" s="25"/>
      <c r="H15" s="26">
        <f t="shared" si="1"/>
        <v>0</v>
      </c>
      <c r="I15" s="27"/>
      <c r="J15" s="28"/>
      <c r="K15" s="52"/>
      <c r="L15" s="30"/>
      <c r="M15" s="31">
        <v>22.2</v>
      </c>
      <c r="N15" s="32">
        <f>SUM(H15:M15)</f>
        <v>22.2</v>
      </c>
      <c r="O15" s="36">
        <v>22.2</v>
      </c>
      <c r="P15" s="34" t="str">
        <f t="shared" si="3"/>
        <v/>
      </c>
      <c r="Q15" s="2"/>
      <c r="R15" s="56"/>
    </row>
    <row r="16" spans="1:18" ht="30" customHeight="1">
      <c r="A16" s="35">
        <v>6</v>
      </c>
      <c r="B16" s="21">
        <v>41458</v>
      </c>
      <c r="C16" s="22" t="s">
        <v>49</v>
      </c>
      <c r="D16" s="2" t="s">
        <v>52</v>
      </c>
      <c r="E16" s="2" t="s">
        <v>49</v>
      </c>
      <c r="F16" s="2" t="s">
        <v>44</v>
      </c>
      <c r="G16" s="74"/>
      <c r="H16" s="26">
        <f t="shared" si="1"/>
        <v>0</v>
      </c>
      <c r="L16" s="2">
        <v>130</v>
      </c>
      <c r="N16" s="32">
        <f t="shared" si="2"/>
        <v>130</v>
      </c>
      <c r="O16" s="36">
        <v>130</v>
      </c>
      <c r="P16" s="34" t="str">
        <f t="shared" si="3"/>
        <v/>
      </c>
      <c r="Q16" s="2"/>
      <c r="R16" s="55"/>
    </row>
    <row r="17" spans="1:18" ht="30" customHeight="1">
      <c r="A17" s="35">
        <v>7</v>
      </c>
      <c r="B17" s="21">
        <v>41469</v>
      </c>
      <c r="C17" s="22" t="s">
        <v>53</v>
      </c>
      <c r="D17" s="2" t="s">
        <v>54</v>
      </c>
      <c r="E17" s="2" t="s">
        <v>43</v>
      </c>
      <c r="F17" s="2" t="s">
        <v>44</v>
      </c>
      <c r="G17" s="74"/>
      <c r="H17" s="26">
        <f t="shared" si="1"/>
        <v>0</v>
      </c>
      <c r="K17" s="52">
        <v>52.17</v>
      </c>
      <c r="N17" s="32">
        <f t="shared" si="2"/>
        <v>52.17</v>
      </c>
      <c r="O17" s="36">
        <v>52.17</v>
      </c>
      <c r="P17" s="34" t="str">
        <f t="shared" si="3"/>
        <v/>
      </c>
      <c r="Q17" s="2"/>
      <c r="R17" s="55"/>
    </row>
    <row r="18" spans="1:18" ht="30" customHeight="1">
      <c r="A18" s="35">
        <v>8</v>
      </c>
      <c r="B18" s="21">
        <v>41469</v>
      </c>
      <c r="C18" s="22" t="s">
        <v>53</v>
      </c>
      <c r="D18" s="2" t="s">
        <v>54</v>
      </c>
      <c r="E18" s="2" t="s">
        <v>43</v>
      </c>
      <c r="F18" s="2" t="s">
        <v>44</v>
      </c>
      <c r="G18" s="25"/>
      <c r="H18" s="26">
        <f>IF($D$3="si",($G$5/$G$6*G18),IF($D$3="no",G18*$G$4,0))</f>
        <v>0</v>
      </c>
      <c r="K18" s="52">
        <v>34.770000000000003</v>
      </c>
      <c r="N18" s="32">
        <f t="shared" si="2"/>
        <v>34.770000000000003</v>
      </c>
      <c r="O18" s="36">
        <v>34.770000000000003</v>
      </c>
      <c r="P18" s="34" t="str">
        <f>IF(F19="Milano","X","")</f>
        <v/>
      </c>
      <c r="Q18" s="2"/>
      <c r="R18" s="55"/>
    </row>
    <row r="19" spans="1:18" ht="30" customHeight="1">
      <c r="A19" s="35">
        <v>9</v>
      </c>
      <c r="B19" s="21">
        <v>41472</v>
      </c>
      <c r="C19" s="22" t="s">
        <v>53</v>
      </c>
      <c r="D19" s="2" t="s">
        <v>54</v>
      </c>
      <c r="E19" s="23" t="s">
        <v>43</v>
      </c>
      <c r="F19" s="24" t="s">
        <v>44</v>
      </c>
      <c r="G19" s="25"/>
      <c r="H19" s="26">
        <f>IF($D$3="si",($G$5/$G$6*G19),IF($D$3="no",G19*$G$4,0))</f>
        <v>0</v>
      </c>
      <c r="I19" s="27"/>
      <c r="J19" s="28"/>
      <c r="K19" s="52">
        <v>52.17</v>
      </c>
      <c r="L19" s="30"/>
      <c r="M19" s="31"/>
      <c r="N19" s="32">
        <f t="shared" si="2"/>
        <v>52.17</v>
      </c>
      <c r="O19" s="36">
        <v>52.17</v>
      </c>
      <c r="P19" s="34" t="str">
        <f>IF(F20="Milano","X","")</f>
        <v/>
      </c>
      <c r="Q19" s="2"/>
      <c r="R19" s="55"/>
    </row>
    <row r="20" spans="1:18" ht="30" customHeight="1">
      <c r="A20" s="35">
        <v>10</v>
      </c>
      <c r="B20" s="21">
        <v>41481</v>
      </c>
      <c r="C20" s="22" t="s">
        <v>53</v>
      </c>
      <c r="D20" s="2" t="s">
        <v>54</v>
      </c>
      <c r="E20" s="23" t="s">
        <v>43</v>
      </c>
      <c r="F20" s="24" t="s">
        <v>44</v>
      </c>
      <c r="G20" s="25"/>
      <c r="H20" s="26">
        <f>IF($D$3="si",($G$5/$G$6*G20),IF($D$3="no",G20*$G$4,0))</f>
        <v>0</v>
      </c>
      <c r="I20" s="27"/>
      <c r="J20" s="28"/>
      <c r="K20" s="52">
        <v>39.950000000000003</v>
      </c>
      <c r="L20" s="30"/>
      <c r="M20" s="31"/>
      <c r="N20" s="32">
        <f t="shared" si="2"/>
        <v>39.950000000000003</v>
      </c>
      <c r="O20" s="36">
        <v>39.950000000000003</v>
      </c>
      <c r="P20" s="34" t="str">
        <f>IF(F21="Milano","X","")</f>
        <v/>
      </c>
      <c r="Q20" s="2"/>
      <c r="R20" s="55"/>
    </row>
    <row r="21" spans="1:18" ht="30" customHeight="1">
      <c r="A21" s="35">
        <v>11</v>
      </c>
      <c r="B21" s="21">
        <v>41481</v>
      </c>
      <c r="C21" s="22" t="s">
        <v>53</v>
      </c>
      <c r="D21" s="2" t="s">
        <v>54</v>
      </c>
      <c r="E21" s="23" t="s">
        <v>43</v>
      </c>
      <c r="F21" s="24" t="s">
        <v>44</v>
      </c>
      <c r="G21" s="25"/>
      <c r="H21" s="26">
        <f>IF($D$3="si",($G$5/$G$6*G21),IF($D$3="no",G21*$G$4,0))</f>
        <v>0</v>
      </c>
      <c r="I21" s="27"/>
      <c r="J21" s="28"/>
      <c r="K21" s="52">
        <v>26.05</v>
      </c>
      <c r="L21" s="30"/>
      <c r="M21" s="31"/>
      <c r="N21" s="32">
        <f t="shared" si="2"/>
        <v>26.05</v>
      </c>
      <c r="O21" s="36">
        <v>26.05</v>
      </c>
      <c r="P21" s="34" t="str">
        <f t="shared" ref="P21:P27" si="4">IF(F21="Milano","X","")</f>
        <v/>
      </c>
      <c r="Q21" s="2"/>
      <c r="R21" s="55"/>
    </row>
    <row r="22" spans="1:18" ht="30" customHeight="1">
      <c r="A22" s="35">
        <v>12</v>
      </c>
      <c r="B22" s="21">
        <v>41481</v>
      </c>
      <c r="C22" s="22" t="s">
        <v>53</v>
      </c>
      <c r="D22" s="2" t="s">
        <v>55</v>
      </c>
      <c r="E22" s="23" t="s">
        <v>43</v>
      </c>
      <c r="F22" s="24" t="s">
        <v>44</v>
      </c>
      <c r="G22" s="25"/>
      <c r="H22" s="26">
        <f t="shared" ref="H22:H27" si="5">IF($D$3="si",($G$5/$G$6*G22),IF($D$3="no",G22*$G$4,0))</f>
        <v>0</v>
      </c>
      <c r="I22" s="27"/>
      <c r="J22" s="29"/>
      <c r="K22" s="30">
        <v>153.36000000000001</v>
      </c>
      <c r="L22" s="30"/>
      <c r="M22" s="31"/>
      <c r="N22" s="32">
        <f t="shared" si="2"/>
        <v>153.36000000000001</v>
      </c>
      <c r="O22" s="36">
        <v>153.36000000000001</v>
      </c>
      <c r="P22" s="34" t="str">
        <f t="shared" si="4"/>
        <v/>
      </c>
      <c r="Q22" s="2"/>
      <c r="R22" s="55"/>
    </row>
    <row r="23" spans="1:18" ht="30" customHeight="1">
      <c r="A23" s="35">
        <v>13</v>
      </c>
      <c r="B23" s="21"/>
      <c r="C23" s="37"/>
      <c r="D23" s="23"/>
      <c r="E23" s="23"/>
      <c r="F23" s="37"/>
      <c r="G23" s="25"/>
      <c r="H23" s="26">
        <f t="shared" si="5"/>
        <v>0</v>
      </c>
      <c r="I23" s="28"/>
      <c r="J23" s="28"/>
      <c r="K23" s="52"/>
      <c r="L23" s="30"/>
      <c r="M23" s="31"/>
      <c r="N23" s="32">
        <f t="shared" si="2"/>
        <v>0</v>
      </c>
      <c r="O23" s="36"/>
      <c r="P23" s="34" t="str">
        <f t="shared" si="4"/>
        <v/>
      </c>
      <c r="Q23" s="2"/>
      <c r="R23" s="55"/>
    </row>
    <row r="24" spans="1:18" ht="30" customHeight="1">
      <c r="A24" s="35">
        <v>14</v>
      </c>
      <c r="B24" s="40"/>
      <c r="C24" s="37"/>
      <c r="D24" s="42"/>
      <c r="E24" s="38"/>
      <c r="F24" s="39"/>
      <c r="G24" s="25"/>
      <c r="H24" s="26">
        <f t="shared" si="5"/>
        <v>0</v>
      </c>
      <c r="I24" s="41"/>
      <c r="J24" s="29"/>
      <c r="K24" s="30"/>
      <c r="L24" s="30"/>
      <c r="M24" s="31"/>
      <c r="N24" s="32">
        <f t="shared" si="2"/>
        <v>0</v>
      </c>
      <c r="O24" s="36"/>
      <c r="P24" s="34" t="str">
        <f t="shared" si="4"/>
        <v/>
      </c>
      <c r="Q24" s="2"/>
      <c r="R24" s="55"/>
    </row>
    <row r="25" spans="1:18" ht="30" customHeight="1">
      <c r="A25" s="35">
        <v>15</v>
      </c>
      <c r="B25" s="40"/>
      <c r="C25" s="37"/>
      <c r="D25" s="42"/>
      <c r="E25" s="38"/>
      <c r="F25" s="39"/>
      <c r="G25" s="25"/>
      <c r="H25" s="26">
        <f t="shared" si="5"/>
        <v>0</v>
      </c>
      <c r="I25" s="41"/>
      <c r="J25" s="29"/>
      <c r="K25" s="30"/>
      <c r="L25" s="30"/>
      <c r="M25" s="31"/>
      <c r="N25" s="32">
        <f t="shared" si="2"/>
        <v>0</v>
      </c>
      <c r="O25" s="36"/>
      <c r="P25" s="34" t="str">
        <f t="shared" si="4"/>
        <v/>
      </c>
      <c r="Q25" s="2"/>
      <c r="R25" s="55"/>
    </row>
    <row r="26" spans="1:18" ht="30" customHeight="1">
      <c r="A26" s="35">
        <v>16</v>
      </c>
      <c r="B26" s="40"/>
      <c r="C26" s="37"/>
      <c r="D26" s="42"/>
      <c r="E26" s="38"/>
      <c r="F26" s="39"/>
      <c r="G26" s="25"/>
      <c r="H26" s="26">
        <f t="shared" si="5"/>
        <v>0</v>
      </c>
      <c r="I26" s="41"/>
      <c r="J26" s="29"/>
      <c r="K26" s="30"/>
      <c r="L26" s="30"/>
      <c r="M26" s="31"/>
      <c r="N26" s="32">
        <f t="shared" si="2"/>
        <v>0</v>
      </c>
      <c r="O26" s="36"/>
      <c r="P26" s="34" t="str">
        <f t="shared" si="4"/>
        <v/>
      </c>
      <c r="Q26" s="2"/>
      <c r="R26" s="55"/>
    </row>
    <row r="27" spans="1:18" ht="30" customHeight="1">
      <c r="A27" s="35">
        <v>17</v>
      </c>
      <c r="B27" s="40"/>
      <c r="C27" s="37"/>
      <c r="D27" s="42"/>
      <c r="E27" s="38"/>
      <c r="F27" s="39"/>
      <c r="G27" s="25"/>
      <c r="H27" s="26">
        <f t="shared" si="5"/>
        <v>0</v>
      </c>
      <c r="I27" s="41"/>
      <c r="J27" s="29"/>
      <c r="K27" s="30"/>
      <c r="L27" s="30"/>
      <c r="M27" s="31"/>
      <c r="N27" s="32">
        <f t="shared" si="2"/>
        <v>0</v>
      </c>
      <c r="O27" s="36"/>
      <c r="P27" s="34" t="str">
        <f t="shared" si="4"/>
        <v/>
      </c>
      <c r="Q27" s="2"/>
      <c r="R27" s="55"/>
    </row>
    <row r="28" spans="1:18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8">
      <c r="A29" s="63"/>
      <c r="B29" s="64"/>
      <c r="C29" s="65"/>
      <c r="D29" s="66"/>
      <c r="E29" s="66"/>
      <c r="F29" s="67"/>
      <c r="G29" s="68"/>
      <c r="H29" s="69"/>
      <c r="I29" s="70"/>
      <c r="J29" s="70"/>
      <c r="K29" s="70"/>
      <c r="L29" s="70"/>
      <c r="M29" s="70"/>
      <c r="N29" s="71"/>
      <c r="O29" s="72"/>
      <c r="P29" s="73"/>
    </row>
    <row r="30" spans="1:18">
      <c r="A30" s="49"/>
      <c r="B30" s="57" t="s">
        <v>36</v>
      </c>
      <c r="C30" s="57"/>
      <c r="D30" s="57"/>
      <c r="E30" s="50"/>
      <c r="F30" s="50"/>
      <c r="G30" s="57" t="s">
        <v>38</v>
      </c>
      <c r="H30" s="57"/>
      <c r="I30" s="57"/>
      <c r="J30" s="50"/>
      <c r="K30" s="50"/>
      <c r="L30" s="57" t="s">
        <v>37</v>
      </c>
      <c r="M30" s="57"/>
      <c r="N30" s="57"/>
      <c r="O30" s="50"/>
      <c r="P30" s="73"/>
    </row>
    <row r="31" spans="1:18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73"/>
    </row>
    <row r="32" spans="1:18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phoneticPr fontId="13" type="noConversion"/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4:C27 C29">
      <formula1>1</formula1>
      <formula2>0</formula2>
    </dataValidation>
    <dataValidation type="date" operator="greaterThanOrEqual" showErrorMessage="1" errorTitle="Data" error="Inserire una data superiore al 1/11/2000" sqref="B24:B27 B29 B11:B14">
      <formula1>36831</formula1>
      <formula2>0</formula2>
    </dataValidation>
    <dataValidation type="textLength" operator="greaterThan" sqref="F24:F27 F29">
      <formula1>1</formula1>
      <formula2>0</formula2>
    </dataValidation>
    <dataValidation type="textLength" operator="greaterThan" allowBlank="1" showErrorMessage="1" sqref="D24:E27 D29:E29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29 N11:N27">
      <formula1>0</formula1>
      <formula2>0</formula2>
    </dataValidation>
    <dataValidation type="decimal" operator="greaterThanOrEqual" allowBlank="1" showErrorMessage="1" errorTitle="Valore" error="Inserire un numero maggiore o uguale a 0 (zero)!" sqref="H29:M29 H12:I12 H13:H27 K15 J12:J15 L14:L15 H11 I21 K12:L13 I22:M27 J19:J21 L19:L21 K17:K21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topLeftCell="D1" zoomScale="60" zoomScaleNormal="50" workbookViewId="0">
      <selection activeCell="A55" sqref="A31:XFD55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03" t="s">
        <v>0</v>
      </c>
      <c r="C1" s="103"/>
      <c r="D1" s="104" t="s">
        <v>39</v>
      </c>
      <c r="E1" s="104"/>
      <c r="F1" s="44" t="s">
        <v>56</v>
      </c>
      <c r="G1" s="43" t="s">
        <v>48</v>
      </c>
      <c r="L1" s="7" t="s">
        <v>28</v>
      </c>
      <c r="M1" s="3">
        <f>+P1-N7</f>
        <v>0</v>
      </c>
      <c r="N1" s="5" t="s">
        <v>1</v>
      </c>
      <c r="O1" s="6"/>
      <c r="P1" s="46">
        <f>SUM(H7:M7)</f>
        <v>44.3</v>
      </c>
      <c r="Q1" s="3" t="s">
        <v>26</v>
      </c>
      <c r="R1" s="86">
        <v>35.799999999999997</v>
      </c>
    </row>
    <row r="2" spans="1:18" s="7" customFormat="1" ht="57.75" customHeight="1">
      <c r="A2" s="4"/>
      <c r="B2" s="105" t="s">
        <v>2</v>
      </c>
      <c r="C2" s="105"/>
      <c r="D2" s="104" t="s">
        <v>40</v>
      </c>
      <c r="E2" s="104"/>
      <c r="F2" s="8"/>
      <c r="G2" s="8"/>
      <c r="N2" s="9" t="s">
        <v>3</v>
      </c>
      <c r="O2" s="10"/>
      <c r="P2" s="11"/>
      <c r="Q2" s="3" t="s">
        <v>25</v>
      </c>
      <c r="R2" s="86"/>
    </row>
    <row r="3" spans="1:18" s="7" customFormat="1" ht="35.25" customHeight="1">
      <c r="A3" s="4"/>
      <c r="B3" s="105" t="s">
        <v>24</v>
      </c>
      <c r="C3" s="105"/>
      <c r="D3" s="104" t="s">
        <v>26</v>
      </c>
      <c r="E3" s="104"/>
      <c r="N3" s="9" t="s">
        <v>4</v>
      </c>
      <c r="O3" s="10"/>
      <c r="P3" s="51">
        <f>+O7</f>
        <v>44.3</v>
      </c>
      <c r="Q3" s="12"/>
      <c r="R3" s="86">
        <v>35.799999999999997</v>
      </c>
    </row>
    <row r="4" spans="1:18" s="7" customFormat="1" ht="35.25" customHeight="1" thickBot="1">
      <c r="A4" s="4"/>
      <c r="D4" s="13"/>
      <c r="E4" s="13"/>
      <c r="F4" s="9" t="s">
        <v>19</v>
      </c>
      <c r="G4" s="58">
        <v>0.56999999999999995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86"/>
    </row>
    <row r="5" spans="1:18" s="7" customFormat="1" ht="43.5" customHeight="1" thickTop="1" thickBot="1">
      <c r="A5" s="4"/>
      <c r="B5" s="18" t="s">
        <v>6</v>
      </c>
      <c r="C5" s="19"/>
      <c r="D5" s="48">
        <v>1</v>
      </c>
      <c r="E5" s="13"/>
      <c r="F5" s="9" t="s">
        <v>7</v>
      </c>
      <c r="G5" s="58">
        <v>1.714</v>
      </c>
      <c r="N5" s="112" t="s">
        <v>8</v>
      </c>
      <c r="O5" s="112"/>
      <c r="P5" s="47">
        <f>P1-P2-P3-P4</f>
        <v>0</v>
      </c>
      <c r="Q5" s="12"/>
      <c r="R5" s="86">
        <v>0</v>
      </c>
    </row>
    <row r="6" spans="1:18" s="7" customFormat="1" ht="43.5" customHeight="1" thickTop="1" thickBot="1">
      <c r="A6" s="4"/>
      <c r="B6" s="45" t="s">
        <v>59</v>
      </c>
      <c r="C6" s="45"/>
      <c r="D6" s="13"/>
      <c r="E6" s="13"/>
      <c r="F6" s="9" t="s">
        <v>9</v>
      </c>
      <c r="G6" s="77">
        <v>11.11</v>
      </c>
      <c r="Q6" s="12"/>
    </row>
    <row r="7" spans="1:18" s="7" customFormat="1" ht="27" customHeight="1" thickTop="1" thickBot="1">
      <c r="A7" s="113" t="s">
        <v>27</v>
      </c>
      <c r="B7" s="114"/>
      <c r="C7" s="115"/>
      <c r="D7" s="88" t="s">
        <v>10</v>
      </c>
      <c r="E7" s="89"/>
      <c r="F7" s="89"/>
      <c r="G7" s="79">
        <f t="shared" ref="G7:O7" si="0">SUM(G11:G30)</f>
        <v>0</v>
      </c>
      <c r="H7" s="76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  <c r="L7" s="60">
        <f t="shared" si="0"/>
        <v>0</v>
      </c>
      <c r="M7" s="61">
        <f t="shared" si="0"/>
        <v>44.3</v>
      </c>
      <c r="N7" s="59">
        <f t="shared" si="0"/>
        <v>44.3</v>
      </c>
      <c r="O7" s="62">
        <f t="shared" si="0"/>
        <v>44.3</v>
      </c>
      <c r="P7" s="12">
        <f>+N7-SUM(H7:M7)</f>
        <v>0</v>
      </c>
    </row>
    <row r="8" spans="1:18" ht="36" customHeight="1" thickTop="1" thickBot="1">
      <c r="A8" s="90"/>
      <c r="B8" s="91" t="s">
        <v>11</v>
      </c>
      <c r="C8" s="91" t="s">
        <v>12</v>
      </c>
      <c r="D8" s="92" t="s">
        <v>23</v>
      </c>
      <c r="E8" s="91" t="s">
        <v>30</v>
      </c>
      <c r="F8" s="94" t="s">
        <v>29</v>
      </c>
      <c r="G8" s="95" t="s">
        <v>13</v>
      </c>
      <c r="H8" s="97" t="s">
        <v>14</v>
      </c>
      <c r="I8" s="99" t="s">
        <v>32</v>
      </c>
      <c r="J8" s="98" t="s">
        <v>34</v>
      </c>
      <c r="K8" s="98" t="s">
        <v>33</v>
      </c>
      <c r="L8" s="123" t="s">
        <v>20</v>
      </c>
      <c r="M8" s="124"/>
      <c r="N8" s="87" t="s">
        <v>15</v>
      </c>
      <c r="O8" s="106" t="s">
        <v>16</v>
      </c>
      <c r="P8" s="107" t="s">
        <v>17</v>
      </c>
      <c r="Q8" s="2"/>
      <c r="R8" s="118" t="s">
        <v>35</v>
      </c>
    </row>
    <row r="9" spans="1:18" ht="36" customHeight="1" thickTop="1" thickBot="1">
      <c r="A9" s="90"/>
      <c r="B9" s="91" t="s">
        <v>11</v>
      </c>
      <c r="C9" s="91"/>
      <c r="D9" s="93"/>
      <c r="E9" s="91"/>
      <c r="F9" s="94"/>
      <c r="G9" s="96"/>
      <c r="H9" s="97" t="s">
        <v>32</v>
      </c>
      <c r="I9" s="99" t="s">
        <v>32</v>
      </c>
      <c r="J9" s="99"/>
      <c r="K9" s="99" t="s">
        <v>31</v>
      </c>
      <c r="L9" s="120" t="s">
        <v>21</v>
      </c>
      <c r="M9" s="122" t="s">
        <v>22</v>
      </c>
      <c r="N9" s="87"/>
      <c r="O9" s="106"/>
      <c r="P9" s="107"/>
      <c r="Q9" s="2"/>
      <c r="R9" s="101"/>
    </row>
    <row r="10" spans="1:18" ht="37.5" customHeight="1" thickTop="1" thickBot="1">
      <c r="A10" s="90"/>
      <c r="B10" s="91"/>
      <c r="C10" s="91"/>
      <c r="D10" s="93"/>
      <c r="E10" s="91"/>
      <c r="F10" s="94"/>
      <c r="G10" s="75" t="s">
        <v>18</v>
      </c>
      <c r="H10" s="97"/>
      <c r="I10" s="99"/>
      <c r="J10" s="99"/>
      <c r="K10" s="99"/>
      <c r="L10" s="121"/>
      <c r="M10" s="111"/>
      <c r="N10" s="87"/>
      <c r="O10" s="106"/>
      <c r="P10" s="107"/>
      <c r="Q10" s="2"/>
      <c r="R10" s="119"/>
    </row>
    <row r="11" spans="1:18" ht="38.25" thickTop="1">
      <c r="A11" s="20">
        <v>1</v>
      </c>
      <c r="B11" s="40">
        <v>41456</v>
      </c>
      <c r="C11" s="22" t="s">
        <v>49</v>
      </c>
      <c r="D11" s="84" t="s">
        <v>60</v>
      </c>
      <c r="E11" s="23" t="s">
        <v>57</v>
      </c>
      <c r="F11" s="24" t="s">
        <v>58</v>
      </c>
      <c r="G11" s="74"/>
      <c r="H11" s="26">
        <f>IF($D$3="si",($G$5/$G$6*G11),IF($D$3="no",G11*$G$4,0))</f>
        <v>0</v>
      </c>
      <c r="I11" s="27"/>
      <c r="J11" s="28"/>
      <c r="K11" s="52"/>
      <c r="L11" s="52"/>
      <c r="M11" s="31">
        <v>44.3</v>
      </c>
      <c r="N11" s="32">
        <f>SUM(H11:M11)</f>
        <v>44.3</v>
      </c>
      <c r="O11" s="33">
        <v>44.3</v>
      </c>
      <c r="P11" s="34"/>
      <c r="Q11" s="2"/>
      <c r="R11" s="85">
        <v>35.799999999999997</v>
      </c>
    </row>
    <row r="12" spans="1:18" ht="30" customHeight="1">
      <c r="A12" s="35">
        <v>2</v>
      </c>
      <c r="B12" s="40"/>
      <c r="C12" s="37"/>
      <c r="D12" s="23"/>
      <c r="E12" s="23"/>
      <c r="F12" s="24"/>
      <c r="G12" s="25"/>
      <c r="H12" s="26">
        <f>IF($D$3="si",($G$5/$G$6*G12),IF($D$3="no",G12*$G$4,0))</f>
        <v>0</v>
      </c>
      <c r="I12" s="27"/>
      <c r="J12" s="28"/>
      <c r="K12" s="52"/>
      <c r="L12" s="30"/>
      <c r="M12" s="31"/>
      <c r="N12" s="32">
        <f>SUM(H12:M12)</f>
        <v>0</v>
      </c>
      <c r="O12" s="36"/>
      <c r="P12" s="34"/>
      <c r="Q12" s="2"/>
      <c r="R12" s="80"/>
    </row>
    <row r="13" spans="1:18" ht="30" customHeight="1">
      <c r="A13" s="35">
        <v>3</v>
      </c>
      <c r="B13" s="21"/>
      <c r="C13" s="22"/>
      <c r="D13" s="23"/>
      <c r="E13" s="23"/>
      <c r="F13" s="24"/>
      <c r="G13" s="25"/>
      <c r="H13" s="26">
        <f t="shared" ref="H13:H30" si="1">IF($D$3="si",($G$5/$G$6*G13),IF($D$3="no",G13*$G$4,0))</f>
        <v>0</v>
      </c>
      <c r="I13" s="27"/>
      <c r="J13" s="28"/>
      <c r="K13" s="52"/>
      <c r="L13" s="30"/>
      <c r="M13" s="31"/>
      <c r="N13" s="32">
        <f t="shared" ref="N13:N26" si="2">SUM(H13:M13)</f>
        <v>0</v>
      </c>
      <c r="O13" s="36"/>
      <c r="P13" s="34" t="str">
        <f t="shared" ref="P13:P30" si="3">IF(F13="Milano","X","")</f>
        <v/>
      </c>
      <c r="Q13" s="2"/>
      <c r="R13" s="81"/>
    </row>
    <row r="14" spans="1:18" ht="30" customHeight="1">
      <c r="A14" s="35">
        <v>4</v>
      </c>
      <c r="B14" s="21"/>
      <c r="C14" s="22"/>
      <c r="D14" s="23"/>
      <c r="E14" s="23"/>
      <c r="F14" s="24"/>
      <c r="G14" s="25"/>
      <c r="H14" s="26">
        <f t="shared" si="1"/>
        <v>0</v>
      </c>
      <c r="I14" s="27"/>
      <c r="J14" s="28"/>
      <c r="K14" s="52"/>
      <c r="L14" s="30"/>
      <c r="M14" s="31"/>
      <c r="N14" s="32">
        <f t="shared" si="2"/>
        <v>0</v>
      </c>
      <c r="O14" s="36"/>
      <c r="P14" s="34" t="str">
        <f t="shared" si="3"/>
        <v/>
      </c>
      <c r="Q14" s="2"/>
      <c r="R14" s="82"/>
    </row>
    <row r="15" spans="1:18" ht="30" customHeight="1">
      <c r="A15" s="35">
        <v>5</v>
      </c>
      <c r="B15" s="21"/>
      <c r="C15" s="22"/>
      <c r="D15" s="23"/>
      <c r="E15" s="23"/>
      <c r="F15" s="24"/>
      <c r="G15" s="25"/>
      <c r="H15" s="26">
        <f t="shared" si="1"/>
        <v>0</v>
      </c>
      <c r="I15" s="27"/>
      <c r="J15" s="28"/>
      <c r="K15" s="52"/>
      <c r="L15" s="30"/>
      <c r="M15" s="31"/>
      <c r="N15" s="32">
        <f t="shared" si="2"/>
        <v>0</v>
      </c>
      <c r="O15" s="36"/>
      <c r="P15" s="34" t="str">
        <f t="shared" si="3"/>
        <v/>
      </c>
      <c r="Q15" s="2"/>
      <c r="R15" s="83"/>
    </row>
    <row r="16" spans="1:18" ht="30" customHeight="1">
      <c r="A16" s="35">
        <v>6</v>
      </c>
      <c r="B16" s="21"/>
      <c r="C16" s="22"/>
      <c r="D16" s="23"/>
      <c r="E16" s="23"/>
      <c r="F16" s="24"/>
      <c r="G16" s="25"/>
      <c r="H16" s="26">
        <f t="shared" si="1"/>
        <v>0</v>
      </c>
      <c r="I16" s="27"/>
      <c r="J16" s="28"/>
      <c r="K16" s="52"/>
      <c r="L16" s="30"/>
      <c r="M16" s="31"/>
      <c r="N16" s="32">
        <f t="shared" si="2"/>
        <v>0</v>
      </c>
      <c r="O16" s="36"/>
      <c r="P16" s="34" t="str">
        <f t="shared" si="3"/>
        <v/>
      </c>
      <c r="Q16" s="2"/>
      <c r="R16" s="82"/>
    </row>
    <row r="17" spans="1:18" ht="30" customHeight="1">
      <c r="A17" s="35">
        <v>7</v>
      </c>
      <c r="B17" s="21"/>
      <c r="C17" s="22"/>
      <c r="D17" s="23"/>
      <c r="E17" s="23"/>
      <c r="F17" s="24"/>
      <c r="G17" s="25"/>
      <c r="H17" s="26">
        <f t="shared" si="1"/>
        <v>0</v>
      </c>
      <c r="I17" s="27"/>
      <c r="J17" s="28"/>
      <c r="K17" s="52"/>
      <c r="L17" s="30"/>
      <c r="M17" s="31"/>
      <c r="N17" s="32">
        <f t="shared" si="2"/>
        <v>0</v>
      </c>
      <c r="O17" s="36"/>
      <c r="P17" s="34" t="str">
        <f t="shared" si="3"/>
        <v/>
      </c>
      <c r="Q17" s="2"/>
      <c r="R17" s="82"/>
    </row>
    <row r="18" spans="1:18" ht="30" customHeight="1">
      <c r="A18" s="35">
        <v>8</v>
      </c>
      <c r="B18" s="21"/>
      <c r="C18" s="22"/>
      <c r="D18" s="23"/>
      <c r="E18" s="23"/>
      <c r="F18" s="24"/>
      <c r="G18" s="25"/>
      <c r="H18" s="26">
        <f t="shared" si="1"/>
        <v>0</v>
      </c>
      <c r="I18" s="27"/>
      <c r="J18" s="28"/>
      <c r="K18" s="52"/>
      <c r="L18" s="30"/>
      <c r="M18" s="31"/>
      <c r="N18" s="32">
        <f t="shared" si="2"/>
        <v>0</v>
      </c>
      <c r="O18" s="36"/>
      <c r="P18" s="34" t="str">
        <f t="shared" si="3"/>
        <v/>
      </c>
      <c r="Q18" s="2"/>
      <c r="R18" s="82"/>
    </row>
    <row r="19" spans="1:18" ht="30" customHeight="1">
      <c r="A19" s="35">
        <v>9</v>
      </c>
      <c r="B19" s="21"/>
      <c r="C19" s="37"/>
      <c r="D19" s="23"/>
      <c r="E19" s="23"/>
      <c r="F19" s="38"/>
      <c r="G19" s="25"/>
      <c r="H19" s="26">
        <f t="shared" si="1"/>
        <v>0</v>
      </c>
      <c r="I19" s="27"/>
      <c r="J19" s="28"/>
      <c r="K19" s="52"/>
      <c r="L19" s="30"/>
      <c r="M19" s="31"/>
      <c r="N19" s="32">
        <f t="shared" si="2"/>
        <v>0</v>
      </c>
      <c r="O19" s="36"/>
      <c r="P19" s="34" t="str">
        <f t="shared" si="3"/>
        <v/>
      </c>
      <c r="Q19" s="2"/>
      <c r="R19" s="82"/>
    </row>
    <row r="20" spans="1:18" ht="30" customHeight="1">
      <c r="A20" s="35">
        <v>10</v>
      </c>
      <c r="B20" s="21"/>
      <c r="C20" s="37"/>
      <c r="D20" s="23"/>
      <c r="E20" s="23"/>
      <c r="F20" s="38"/>
      <c r="G20" s="25"/>
      <c r="H20" s="26">
        <f t="shared" si="1"/>
        <v>0</v>
      </c>
      <c r="I20" s="27"/>
      <c r="J20" s="28"/>
      <c r="K20" s="52"/>
      <c r="L20" s="30"/>
      <c r="M20" s="31"/>
      <c r="N20" s="32">
        <f t="shared" si="2"/>
        <v>0</v>
      </c>
      <c r="O20" s="36"/>
      <c r="P20" s="34" t="str">
        <f t="shared" si="3"/>
        <v/>
      </c>
      <c r="Q20" s="2"/>
      <c r="R20" s="82"/>
    </row>
    <row r="21" spans="1:18" ht="30" customHeight="1">
      <c r="A21" s="35">
        <v>11</v>
      </c>
      <c r="B21" s="21"/>
      <c r="C21" s="37"/>
      <c r="D21" s="23"/>
      <c r="E21" s="23"/>
      <c r="F21" s="37"/>
      <c r="G21" s="25"/>
      <c r="H21" s="26">
        <f t="shared" si="1"/>
        <v>0</v>
      </c>
      <c r="I21" s="27"/>
      <c r="J21" s="29"/>
      <c r="K21" s="30"/>
      <c r="L21" s="30"/>
      <c r="M21" s="31"/>
      <c r="N21" s="32">
        <f t="shared" si="2"/>
        <v>0</v>
      </c>
      <c r="O21" s="36"/>
      <c r="P21" s="34" t="str">
        <f t="shared" si="3"/>
        <v/>
      </c>
      <c r="Q21" s="2"/>
      <c r="R21" s="82"/>
    </row>
    <row r="22" spans="1:18" ht="30" customHeight="1">
      <c r="A22" s="35">
        <v>12</v>
      </c>
      <c r="B22" s="21"/>
      <c r="C22" s="37"/>
      <c r="D22" s="23"/>
      <c r="E22" s="23"/>
      <c r="F22" s="37"/>
      <c r="G22" s="25"/>
      <c r="H22" s="26">
        <f t="shared" si="1"/>
        <v>0</v>
      </c>
      <c r="I22" s="28"/>
      <c r="J22" s="28"/>
      <c r="K22" s="52"/>
      <c r="L22" s="30"/>
      <c r="M22" s="31"/>
      <c r="N22" s="32">
        <f t="shared" si="2"/>
        <v>0</v>
      </c>
      <c r="O22" s="36"/>
      <c r="P22" s="34" t="str">
        <f t="shared" si="3"/>
        <v/>
      </c>
      <c r="Q22" s="2"/>
      <c r="R22" s="82"/>
    </row>
    <row r="23" spans="1:18" ht="30" customHeight="1">
      <c r="A23" s="35">
        <v>13</v>
      </c>
      <c r="B23" s="40"/>
      <c r="C23" s="37"/>
      <c r="D23" s="42"/>
      <c r="E23" s="38"/>
      <c r="F23" s="39"/>
      <c r="G23" s="25"/>
      <c r="H23" s="26">
        <f t="shared" si="1"/>
        <v>0</v>
      </c>
      <c r="I23" s="41"/>
      <c r="J23" s="29"/>
      <c r="K23" s="30"/>
      <c r="L23" s="30"/>
      <c r="M23" s="31"/>
      <c r="N23" s="32">
        <f t="shared" si="2"/>
        <v>0</v>
      </c>
      <c r="O23" s="36"/>
      <c r="P23" s="34" t="str">
        <f t="shared" si="3"/>
        <v/>
      </c>
      <c r="Q23" s="2"/>
      <c r="R23" s="82"/>
    </row>
    <row r="24" spans="1:18" ht="30" customHeight="1">
      <c r="A24" s="35">
        <v>14</v>
      </c>
      <c r="B24" s="40"/>
      <c r="C24" s="37"/>
      <c r="D24" s="42"/>
      <c r="E24" s="38"/>
      <c r="F24" s="39"/>
      <c r="G24" s="25"/>
      <c r="H24" s="26">
        <f t="shared" si="1"/>
        <v>0</v>
      </c>
      <c r="I24" s="41"/>
      <c r="J24" s="29"/>
      <c r="K24" s="30"/>
      <c r="L24" s="30"/>
      <c r="M24" s="31"/>
      <c r="N24" s="32">
        <f t="shared" si="2"/>
        <v>0</v>
      </c>
      <c r="O24" s="36"/>
      <c r="P24" s="34" t="str">
        <f t="shared" si="3"/>
        <v/>
      </c>
      <c r="Q24" s="2"/>
      <c r="R24" s="82"/>
    </row>
    <row r="25" spans="1:18" ht="30" customHeight="1">
      <c r="A25" s="35">
        <v>15</v>
      </c>
      <c r="B25" s="40"/>
      <c r="C25" s="37"/>
      <c r="D25" s="42"/>
      <c r="E25" s="38"/>
      <c r="F25" s="39"/>
      <c r="G25" s="25"/>
      <c r="H25" s="26">
        <f t="shared" si="1"/>
        <v>0</v>
      </c>
      <c r="I25" s="41"/>
      <c r="J25" s="29"/>
      <c r="K25" s="30"/>
      <c r="L25" s="30"/>
      <c r="M25" s="31"/>
      <c r="N25" s="32">
        <f t="shared" si="2"/>
        <v>0</v>
      </c>
      <c r="O25" s="36"/>
      <c r="P25" s="34" t="str">
        <f t="shared" si="3"/>
        <v/>
      </c>
      <c r="Q25" s="2"/>
      <c r="R25" s="82"/>
    </row>
    <row r="26" spans="1:18" ht="30" customHeight="1">
      <c r="A26" s="35">
        <v>16</v>
      </c>
      <c r="B26" s="40"/>
      <c r="C26" s="37"/>
      <c r="D26" s="42"/>
      <c r="E26" s="38"/>
      <c r="F26" s="39"/>
      <c r="G26" s="25"/>
      <c r="H26" s="26">
        <f t="shared" si="1"/>
        <v>0</v>
      </c>
      <c r="I26" s="41"/>
      <c r="J26" s="29"/>
      <c r="K26" s="30"/>
      <c r="L26" s="30"/>
      <c r="M26" s="31"/>
      <c r="N26" s="32">
        <f t="shared" si="2"/>
        <v>0</v>
      </c>
      <c r="O26" s="36"/>
      <c r="P26" s="34" t="str">
        <f t="shared" si="3"/>
        <v/>
      </c>
      <c r="Q26" s="2"/>
      <c r="R26" s="82"/>
    </row>
    <row r="27" spans="1:18" ht="30" customHeight="1">
      <c r="A27" s="35">
        <v>17</v>
      </c>
      <c r="B27" s="40"/>
      <c r="C27" s="37"/>
      <c r="D27" s="42"/>
      <c r="E27" s="38"/>
      <c r="F27" s="39"/>
      <c r="G27" s="25"/>
      <c r="H27" s="26">
        <f t="shared" si="1"/>
        <v>0</v>
      </c>
      <c r="I27" s="41"/>
      <c r="J27" s="29"/>
      <c r="K27" s="30"/>
      <c r="L27" s="30"/>
      <c r="M27" s="31"/>
      <c r="N27" s="32">
        <f>SUM(H27:M27)</f>
        <v>0</v>
      </c>
      <c r="O27" s="36"/>
      <c r="P27" s="34" t="str">
        <f t="shared" si="3"/>
        <v/>
      </c>
      <c r="Q27" s="2"/>
      <c r="R27" s="82"/>
    </row>
    <row r="28" spans="1:18" ht="30" customHeight="1">
      <c r="A28" s="35">
        <v>18</v>
      </c>
      <c r="B28" s="40"/>
      <c r="C28" s="37"/>
      <c r="D28" s="42"/>
      <c r="E28" s="38"/>
      <c r="F28" s="39"/>
      <c r="G28" s="25"/>
      <c r="H28" s="26">
        <f t="shared" si="1"/>
        <v>0</v>
      </c>
      <c r="I28" s="41"/>
      <c r="J28" s="29"/>
      <c r="K28" s="30"/>
      <c r="L28" s="30"/>
      <c r="M28" s="31"/>
      <c r="N28" s="32">
        <f t="shared" ref="N28:N30" si="4">SUM(H28:M28)</f>
        <v>0</v>
      </c>
      <c r="O28" s="36"/>
      <c r="P28" s="34" t="str">
        <f t="shared" si="3"/>
        <v/>
      </c>
      <c r="Q28" s="2"/>
      <c r="R28" s="82"/>
    </row>
    <row r="29" spans="1:18" ht="30" customHeight="1">
      <c r="A29" s="35">
        <v>19</v>
      </c>
      <c r="B29" s="40"/>
      <c r="C29" s="37"/>
      <c r="D29" s="42"/>
      <c r="E29" s="38"/>
      <c r="F29" s="39"/>
      <c r="G29" s="25"/>
      <c r="H29" s="26">
        <f t="shared" si="1"/>
        <v>0</v>
      </c>
      <c r="I29" s="41"/>
      <c r="J29" s="29"/>
      <c r="K29" s="30"/>
      <c r="L29" s="30"/>
      <c r="M29" s="31"/>
      <c r="N29" s="32">
        <f t="shared" si="4"/>
        <v>0</v>
      </c>
      <c r="O29" s="36"/>
      <c r="P29" s="34" t="str">
        <f t="shared" si="3"/>
        <v/>
      </c>
      <c r="Q29" s="2"/>
      <c r="R29" s="82"/>
    </row>
    <row r="30" spans="1:18" ht="30" customHeight="1">
      <c r="A30" s="35">
        <v>20</v>
      </c>
      <c r="B30" s="40"/>
      <c r="C30" s="37"/>
      <c r="D30" s="42"/>
      <c r="E30" s="38"/>
      <c r="F30" s="39"/>
      <c r="G30" s="25"/>
      <c r="H30" s="26">
        <f t="shared" si="1"/>
        <v>0</v>
      </c>
      <c r="I30" s="41"/>
      <c r="J30" s="29"/>
      <c r="K30" s="30"/>
      <c r="L30" s="30"/>
      <c r="M30" s="31"/>
      <c r="N30" s="32">
        <f t="shared" si="4"/>
        <v>0</v>
      </c>
      <c r="O30" s="36"/>
      <c r="P30" s="34" t="str">
        <f t="shared" si="3"/>
        <v/>
      </c>
      <c r="Q30" s="2"/>
      <c r="R30" s="82"/>
    </row>
    <row r="31" spans="1:18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8">
      <c r="A32" s="63"/>
      <c r="B32" s="64"/>
      <c r="C32" s="65"/>
      <c r="D32" s="66"/>
      <c r="E32" s="66"/>
      <c r="F32" s="67"/>
      <c r="G32" s="68"/>
      <c r="H32" s="69"/>
      <c r="I32" s="70"/>
      <c r="J32" s="70"/>
      <c r="K32" s="70"/>
      <c r="L32" s="70"/>
      <c r="M32" s="70"/>
      <c r="N32" s="71"/>
      <c r="O32" s="72"/>
      <c r="P32" s="73"/>
    </row>
    <row r="33" spans="1:16">
      <c r="A33" s="49"/>
      <c r="B33" s="57" t="s">
        <v>36</v>
      </c>
      <c r="C33" s="57"/>
      <c r="D33" s="57"/>
      <c r="E33" s="50"/>
      <c r="F33" s="50"/>
      <c r="G33" s="57" t="s">
        <v>38</v>
      </c>
      <c r="H33" s="57"/>
      <c r="I33" s="57"/>
      <c r="J33" s="50"/>
      <c r="K33" s="50"/>
      <c r="L33" s="57" t="s">
        <v>37</v>
      </c>
      <c r="M33" s="57"/>
      <c r="N33" s="57"/>
      <c r="O33" s="50"/>
      <c r="P33" s="73"/>
    </row>
    <row r="34" spans="1:16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73"/>
    </row>
    <row r="35" spans="1:16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32:M32 I23:M30 H11:I11 J11:M12 I17:I22 J13:L22 H12:H30 M18:M22">
      <formula1>0</formula1>
      <formula2>0</formula2>
    </dataValidation>
    <dataValidation type="whole" operator="greaterThanOrEqual" allowBlank="1" showErrorMessage="1" errorTitle="Valore" error="Inserire un numero maggiore o uguale a 0 (zero)!" sqref="N32 N11:N30">
      <formula1>0</formula1>
      <formula2>0</formula2>
    </dataValidation>
    <dataValidation type="textLength" operator="greaterThan" allowBlank="1" showErrorMessage="1" sqref="D32:E32 D23:E30 E19:E21">
      <formula1>1</formula1>
      <formula2>0</formula2>
    </dataValidation>
    <dataValidation type="textLength" operator="greaterThan" sqref="F32 F23:F30 F19:F20">
      <formula1>1</formula1>
      <formula2>0</formula2>
    </dataValidation>
    <dataValidation type="date" operator="greaterThanOrEqual" showErrorMessage="1" errorTitle="Data" error="Inserire una data superiore al 1/11/2000" sqref="B32 B23:B30 B11:B12">
      <formula1>36831</formula1>
      <formula2>0</formula2>
    </dataValidation>
    <dataValidation type="textLength" operator="greaterThan" allowBlank="1" sqref="C32 C23:C30 C12 C2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" right="0.7" top="0.75" bottom="0.75" header="0.3" footer="0.3"/>
  <pageSetup paperSize="9" scale="3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Nota Spese Italia</vt:lpstr>
      <vt:lpstr>Nota Spese Estero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2013-08-29T09:20:33Z</cp:lastPrinted>
  <dcterms:created xsi:type="dcterms:W3CDTF">2007-03-06T14:42:56Z</dcterms:created>
  <dcterms:modified xsi:type="dcterms:W3CDTF">2013-08-29T09:20:47Z</dcterms:modified>
</cp:coreProperties>
</file>