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535" windowWidth="19440" windowHeight="15600" tabRatio="433" activeTab="0"/>
  </bookViews>
  <sheets>
    <sheet name="Nota Spese EURO" sheetId="1" r:id="rId1"/>
  </sheets>
  <definedNames>
    <definedName name="_xlnm.Print_Area" localSheetId="0">'Nota Spese EURO'!$A$1:$R$32</definedName>
    <definedName name="_xlnm.Print_Titles" localSheetId="0">'Nota Spese EURO'!$1:$10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<sst xmlns="http://schemas.openxmlformats.org/spreadsheetml/2006/main" count="100" uniqueCount="55">
  <si>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</si>
  <si>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</si>
  <si>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</si>
  <si>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</si>
  <si>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</si>
  <si>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</si>
  <si>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</si>
  <si>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</si>
  <si>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</si>
  <si>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</si>
  <si>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</si>
  <si>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</si>
  <si>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</si>
  <si>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</si>
  <si>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</si>
  <si>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</si>
  <si>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</si>
  <si>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</si>
  <si>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</si>
  <si>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</si>
  <si>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</si>
  <si>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</si>
  <si>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</si>
  <si>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</si>
  <si>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</si>
  <si>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</si>
  <si>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</si>
  <si>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</si>
  <si>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</si>
  <si>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</si>
  <si>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</si>
  <si>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</si>
  <si>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</si>
  <si>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</si>
  <si>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</si>
  <si>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</si>
  <si>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</si>
  <si>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</si>
  <si>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</si>
  <si>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</si>
  <si>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</si>
  <si>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</si>
  <si>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Giugno</t>
  </si>
  <si>
    <t>06_01</t>
  </si>
  <si>
    <t>Incontro NICE - TNI</t>
  </si>
  <si>
    <t>Colazione</t>
  </si>
  <si>
    <t>Italia</t>
  </si>
  <si>
    <t>EUR</t>
  </si>
  <si>
    <t>Stampa</t>
  </si>
  <si>
    <t>Parcheggio</t>
  </si>
  <si>
    <t>Washington</t>
  </si>
  <si>
    <t>Turbigo - Malpensa</t>
  </si>
  <si>
    <t>Malpensa - Turbigo</t>
  </si>
  <si>
    <t>Lucchetto TSA</t>
  </si>
  <si>
    <r>
      <t xml:space="preserve">Acquisto HW 
</t>
    </r>
    <r>
      <rPr>
        <b/>
        <sz val="14"/>
        <color indexed="1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</si>
</sst>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 wrapText="1"/>
      <protection/>
    </xf>
    <xf numFmtId="40" fontId="3" fillId="0" borderId="33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2" fillId="36" borderId="34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4" fontId="2" fillId="38" borderId="38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9" xfId="0" applyNumberFormat="1" applyFont="1" applyBorder="1" applyAlignment="1" applyProtection="1">
      <alignment horizontal="center" vertical="center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/>
    </xf>
    <xf numFmtId="4" fontId="2" fillId="38" borderId="41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8" borderId="42" xfId="0" applyNumberFormat="1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37" borderId="47" xfId="0" applyNumberFormat="1" applyFont="1" applyFill="1" applyBorder="1" applyAlignment="1" applyProtection="1">
      <alignment horizontal="center" vertical="center"/>
      <protection/>
    </xf>
    <xf numFmtId="0" fontId="2" fillId="39" borderId="48" xfId="0" applyNumberFormat="1" applyFont="1" applyFill="1" applyBorder="1" applyAlignment="1" applyProtection="1">
      <alignment horizontal="center" vertical="center"/>
      <protection/>
    </xf>
    <xf numFmtId="0" fontId="2" fillId="39" borderId="49" xfId="0" applyNumberFormat="1" applyFont="1" applyFill="1" applyBorder="1" applyAlignment="1" applyProtection="1">
      <alignment horizontal="center" vertical="center"/>
      <protection/>
    </xf>
    <xf numFmtId="0" fontId="2" fillId="39" borderId="50" xfId="0" applyNumberFormat="1" applyFont="1" applyFill="1" applyBorder="1" applyAlignment="1" applyProtection="1">
      <alignment horizontal="center" vertical="center"/>
      <protection/>
    </xf>
    <xf numFmtId="0" fontId="2" fillId="38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8" xfId="0" applyNumberFormat="1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textRotation="180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38" fontId="2" fillId="38" borderId="60" xfId="0" applyNumberFormat="1" applyFont="1" applyFill="1" applyBorder="1" applyAlignment="1" applyProtection="1">
      <alignment horizontal="center" vertical="center"/>
      <protection/>
    </xf>
    <xf numFmtId="38" fontId="2" fillId="38" borderId="61" xfId="0" applyNumberFormat="1" applyFont="1" applyFill="1" applyBorder="1" applyAlignment="1" applyProtection="1">
      <alignment horizontal="center" vertical="center"/>
      <protection/>
    </xf>
    <xf numFmtId="0" fontId="2" fillId="35" borderId="35" xfId="0" applyNumberFormat="1" applyFont="1" applyFill="1" applyBorder="1" applyAlignment="1" applyProtection="1">
      <alignment horizontal="center" vertical="center"/>
      <protection/>
    </xf>
    <xf numFmtId="0" fontId="3" fillId="40" borderId="36" xfId="0" applyFont="1" applyFill="1" applyBorder="1" applyAlignment="1" applyProtection="1">
      <alignment horizontal="center" vertical="center"/>
      <protection/>
    </xf>
    <xf numFmtId="0" fontId="3" fillId="40" borderId="41" xfId="0" applyFont="1" applyFill="1" applyBorder="1" applyAlignment="1" applyProtection="1">
      <alignment horizontal="center" vertical="center" wrapText="1"/>
      <protection/>
    </xf>
    <xf numFmtId="0" fontId="3" fillId="40" borderId="41" xfId="0" applyFont="1" applyFill="1" applyBorder="1" applyAlignment="1" applyProtection="1">
      <alignment horizontal="center" vertical="center"/>
      <protection/>
    </xf>
    <xf numFmtId="0" fontId="3" fillId="40" borderId="5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R21" sqref="R21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35.14062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7" customFormat="1" ht="65.25" customHeight="1">
      <c r="A1" s="4"/>
      <c r="B1" s="94" t="s">
        <v>0</v>
      </c>
      <c r="C1" s="94"/>
      <c r="D1" s="95" t="s">
        <v>39</v>
      </c>
      <c r="E1" s="95"/>
      <c r="F1" s="44" t="s">
        <v>42</v>
      </c>
      <c r="G1" s="43" t="s">
        <v>43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171.67493249324932</v>
      </c>
      <c r="Q1" s="3" t="s">
        <v>26</v>
      </c>
    </row>
    <row r="2" spans="1:17" s="7" customFormat="1" ht="57.75" customHeight="1">
      <c r="A2" s="4"/>
      <c r="B2" s="96" t="s">
        <v>2</v>
      </c>
      <c r="C2" s="96"/>
      <c r="D2" s="95" t="s">
        <v>40</v>
      </c>
      <c r="E2" s="95"/>
      <c r="F2" s="8"/>
      <c r="G2" s="8"/>
      <c r="N2" s="9" t="s">
        <v>3</v>
      </c>
      <c r="O2" s="10"/>
      <c r="P2" s="11"/>
      <c r="Q2" s="3" t="s">
        <v>25</v>
      </c>
    </row>
    <row r="3" spans="1:17" s="7" customFormat="1" ht="35.25" customHeight="1">
      <c r="A3" s="4"/>
      <c r="B3" s="96" t="s">
        <v>24</v>
      </c>
      <c r="C3" s="96"/>
      <c r="D3" s="95" t="s">
        <v>26</v>
      </c>
      <c r="E3" s="95"/>
      <c r="N3" s="9" t="s">
        <v>4</v>
      </c>
      <c r="O3" s="10"/>
      <c r="P3" s="51">
        <f>+O7</f>
        <v>142.95000000000002</v>
      </c>
      <c r="Q3" s="12"/>
    </row>
    <row r="4" spans="1:17" s="7" customFormat="1" ht="35.25" customHeight="1" thickBot="1">
      <c r="A4" s="4"/>
      <c r="D4" s="13"/>
      <c r="E4" s="13"/>
      <c r="F4" s="9" t="s">
        <v>19</v>
      </c>
      <c r="G4" s="58">
        <v>0.57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7" s="7" customFormat="1" ht="43.5" customHeight="1" thickBot="1" thickTop="1">
      <c r="A5" s="4"/>
      <c r="B5" s="18" t="s">
        <v>6</v>
      </c>
      <c r="C5" s="19"/>
      <c r="D5" s="48">
        <v>8</v>
      </c>
      <c r="E5" s="13"/>
      <c r="F5" s="9" t="s">
        <v>7</v>
      </c>
      <c r="G5" s="58">
        <v>1.714</v>
      </c>
      <c r="N5" s="83" t="s">
        <v>8</v>
      </c>
      <c r="O5" s="83"/>
      <c r="P5" s="47">
        <f>P1-P2-P3-P4</f>
        <v>28.724932493249298</v>
      </c>
      <c r="Q5" s="12"/>
    </row>
    <row r="6" spans="1:17" s="7" customFormat="1" ht="43.5" customHeight="1" thickBot="1" thickTop="1">
      <c r="A6" s="4"/>
      <c r="B6" s="45" t="s">
        <v>41</v>
      </c>
      <c r="C6" s="45"/>
      <c r="D6" s="13"/>
      <c r="E6" s="13"/>
      <c r="F6" s="9" t="s">
        <v>9</v>
      </c>
      <c r="G6" s="77">
        <v>11.11</v>
      </c>
      <c r="Q6" s="12"/>
    </row>
    <row r="7" spans="1:16" s="7" customFormat="1" ht="27" customHeight="1" thickBot="1" thickTop="1">
      <c r="A7" s="84" t="s">
        <v>27</v>
      </c>
      <c r="B7" s="85"/>
      <c r="C7" s="86"/>
      <c r="D7" s="100" t="s">
        <v>10</v>
      </c>
      <c r="E7" s="101"/>
      <c r="F7" s="101"/>
      <c r="G7" s="78">
        <f>SUM(G12:G27)</f>
        <v>57</v>
      </c>
      <c r="H7" s="76">
        <f aca="true" t="shared" si="0" ref="H7:N7">SUM(H11:H27)</f>
        <v>11.724932493249325</v>
      </c>
      <c r="I7" s="60">
        <f t="shared" si="0"/>
        <v>93.6</v>
      </c>
      <c r="J7" s="60">
        <f t="shared" si="0"/>
        <v>0</v>
      </c>
      <c r="K7" s="60">
        <f t="shared" si="0"/>
        <v>63.35</v>
      </c>
      <c r="L7" s="60">
        <f t="shared" si="0"/>
        <v>0</v>
      </c>
      <c r="M7" s="61">
        <f t="shared" si="0"/>
        <v>3</v>
      </c>
      <c r="N7" s="59">
        <f t="shared" si="0"/>
        <v>171.67493249324932</v>
      </c>
      <c r="O7" s="62">
        <f>SUM(O12:O27)</f>
        <v>142.95000000000002</v>
      </c>
      <c r="P7" s="12">
        <f>+N7-SUM(H7:M7)</f>
        <v>0</v>
      </c>
    </row>
    <row r="8" spans="1:18" ht="36" customHeight="1" thickBot="1" thickTop="1">
      <c r="A8" s="102"/>
      <c r="B8" s="103" t="s">
        <v>11</v>
      </c>
      <c r="C8" s="103" t="s">
        <v>12</v>
      </c>
      <c r="D8" s="104" t="s">
        <v>23</v>
      </c>
      <c r="E8" s="103" t="s">
        <v>30</v>
      </c>
      <c r="F8" s="106" t="s">
        <v>29</v>
      </c>
      <c r="G8" s="107" t="s">
        <v>13</v>
      </c>
      <c r="H8" s="109" t="s">
        <v>14</v>
      </c>
      <c r="I8" s="87" t="s">
        <v>32</v>
      </c>
      <c r="J8" s="88" t="s">
        <v>34</v>
      </c>
      <c r="K8" s="88" t="s">
        <v>33</v>
      </c>
      <c r="L8" s="89" t="s">
        <v>20</v>
      </c>
      <c r="M8" s="90"/>
      <c r="N8" s="99" t="s">
        <v>15</v>
      </c>
      <c r="O8" s="97" t="s">
        <v>16</v>
      </c>
      <c r="P8" s="98" t="s">
        <v>17</v>
      </c>
      <c r="Q8" s="2"/>
      <c r="R8" s="91" t="s">
        <v>35</v>
      </c>
    </row>
    <row r="9" spans="1:18" ht="36" customHeight="1" thickBot="1" thickTop="1">
      <c r="A9" s="102"/>
      <c r="B9" s="103" t="s">
        <v>11</v>
      </c>
      <c r="C9" s="103"/>
      <c r="D9" s="105"/>
      <c r="E9" s="103"/>
      <c r="F9" s="106"/>
      <c r="G9" s="108"/>
      <c r="H9" s="109" t="s">
        <v>32</v>
      </c>
      <c r="I9" s="87" t="s">
        <v>32</v>
      </c>
      <c r="J9" s="87"/>
      <c r="K9" s="87" t="s">
        <v>31</v>
      </c>
      <c r="L9" s="79" t="s">
        <v>21</v>
      </c>
      <c r="M9" s="81" t="s">
        <v>22</v>
      </c>
      <c r="N9" s="99"/>
      <c r="O9" s="97"/>
      <c r="P9" s="98"/>
      <c r="Q9" s="2"/>
      <c r="R9" s="92"/>
    </row>
    <row r="10" spans="1:18" ht="37.5" customHeight="1" thickBot="1" thickTop="1">
      <c r="A10" s="102"/>
      <c r="B10" s="103"/>
      <c r="C10" s="103"/>
      <c r="D10" s="105"/>
      <c r="E10" s="103"/>
      <c r="F10" s="106"/>
      <c r="G10" s="75" t="s">
        <v>18</v>
      </c>
      <c r="H10" s="109"/>
      <c r="I10" s="87"/>
      <c r="J10" s="87"/>
      <c r="K10" s="87"/>
      <c r="L10" s="80"/>
      <c r="M10" s="82"/>
      <c r="N10" s="99"/>
      <c r="O10" s="97"/>
      <c r="P10" s="98"/>
      <c r="Q10" s="2"/>
      <c r="R10" s="93"/>
    </row>
    <row r="11" spans="1:18" ht="30" customHeight="1" thickTop="1">
      <c r="A11" s="20">
        <v>1</v>
      </c>
      <c r="B11" s="40">
        <v>41435</v>
      </c>
      <c r="C11" s="22" t="s">
        <v>44</v>
      </c>
      <c r="D11" s="2" t="s">
        <v>51</v>
      </c>
      <c r="E11" s="2" t="s">
        <v>46</v>
      </c>
      <c r="F11" s="2" t="s">
        <v>47</v>
      </c>
      <c r="G11" s="74">
        <v>19</v>
      </c>
      <c r="H11" s="26">
        <f aca="true" t="shared" si="1" ref="H11:H16">IF($D$3="si",($G$5/$G$6*G11),IF($D$3="no",G11*$G$4,0))</f>
        <v>2.931233123312331</v>
      </c>
      <c r="N11" s="32">
        <f aca="true" t="shared" si="2" ref="N11:N27">SUM(H11:M11)</f>
        <v>2.931233123312331</v>
      </c>
      <c r="O11" s="36"/>
      <c r="P11" s="34">
        <f aca="true" t="shared" si="3" ref="P11:P17">IF(F11="Milano","X","")</f>
      </c>
      <c r="Q11" s="2"/>
      <c r="R11" s="53"/>
    </row>
    <row r="12" spans="1:18" ht="30" customHeight="1">
      <c r="A12" s="35">
        <v>2</v>
      </c>
      <c r="B12" s="40">
        <v>41435</v>
      </c>
      <c r="C12" s="22" t="s">
        <v>44</v>
      </c>
      <c r="D12" s="23" t="s">
        <v>45</v>
      </c>
      <c r="E12" s="23" t="s">
        <v>46</v>
      </c>
      <c r="F12" s="24" t="s">
        <v>47</v>
      </c>
      <c r="G12" s="74"/>
      <c r="H12" s="26">
        <f t="shared" si="1"/>
        <v>0</v>
      </c>
      <c r="I12" s="27"/>
      <c r="J12" s="28"/>
      <c r="K12" s="52"/>
      <c r="L12" s="52"/>
      <c r="M12" s="31">
        <v>3</v>
      </c>
      <c r="N12" s="32">
        <f>SUM(H12:M12)</f>
        <v>3</v>
      </c>
      <c r="O12" s="33">
        <v>3</v>
      </c>
      <c r="P12" s="34">
        <f t="shared" si="3"/>
      </c>
      <c r="Q12" s="2"/>
      <c r="R12" s="53"/>
    </row>
    <row r="13" spans="1:18" ht="30" customHeight="1">
      <c r="A13" s="35">
        <v>3</v>
      </c>
      <c r="B13" s="40">
        <v>41435</v>
      </c>
      <c r="C13" s="22" t="s">
        <v>44</v>
      </c>
      <c r="D13" s="23" t="s">
        <v>48</v>
      </c>
      <c r="E13" s="23" t="s">
        <v>46</v>
      </c>
      <c r="F13" s="24" t="s">
        <v>47</v>
      </c>
      <c r="G13" s="25"/>
      <c r="H13" s="26">
        <f t="shared" si="1"/>
        <v>0</v>
      </c>
      <c r="I13" s="27"/>
      <c r="J13" s="28"/>
      <c r="K13" s="31">
        <v>5</v>
      </c>
      <c r="L13" s="30"/>
      <c r="N13" s="32">
        <f>SUM(H13:L13)</f>
        <v>5</v>
      </c>
      <c r="O13" s="36"/>
      <c r="P13" s="34">
        <f t="shared" si="3"/>
      </c>
      <c r="Q13" s="2"/>
      <c r="R13" s="54"/>
    </row>
    <row r="14" spans="1:18" ht="30" customHeight="1">
      <c r="A14" s="35">
        <v>4</v>
      </c>
      <c r="B14" s="40">
        <v>41435</v>
      </c>
      <c r="C14" s="22" t="s">
        <v>44</v>
      </c>
      <c r="D14" s="23" t="s">
        <v>48</v>
      </c>
      <c r="E14" s="23" t="s">
        <v>46</v>
      </c>
      <c r="F14" s="24" t="s">
        <v>47</v>
      </c>
      <c r="G14" s="25"/>
      <c r="H14" s="26">
        <f t="shared" si="1"/>
        <v>0</v>
      </c>
      <c r="I14" s="27"/>
      <c r="J14" s="28"/>
      <c r="K14" s="31">
        <v>8.55</v>
      </c>
      <c r="L14" s="30"/>
      <c r="N14" s="32">
        <f>SUM(H14:L14)</f>
        <v>8.55</v>
      </c>
      <c r="O14" s="36">
        <v>8.55</v>
      </c>
      <c r="P14" s="34">
        <f t="shared" si="3"/>
      </c>
      <c r="Q14" s="2"/>
      <c r="R14" s="55"/>
    </row>
    <row r="15" spans="1:18" ht="37.5">
      <c r="A15" s="35">
        <v>5</v>
      </c>
      <c r="B15" s="21">
        <v>41435</v>
      </c>
      <c r="C15" s="22" t="s">
        <v>44</v>
      </c>
      <c r="D15" s="110" t="s">
        <v>54</v>
      </c>
      <c r="E15" s="23" t="s">
        <v>46</v>
      </c>
      <c r="F15" s="24" t="s">
        <v>47</v>
      </c>
      <c r="G15" s="25"/>
      <c r="H15" s="26">
        <f t="shared" si="1"/>
        <v>0</v>
      </c>
      <c r="I15" s="27"/>
      <c r="J15" s="28"/>
      <c r="K15" s="52">
        <v>17.9</v>
      </c>
      <c r="L15" s="30"/>
      <c r="M15" s="31"/>
      <c r="N15" s="32">
        <f>SUM(H15:M15)</f>
        <v>17.9</v>
      </c>
      <c r="O15" s="36">
        <v>17.9</v>
      </c>
      <c r="P15" s="34">
        <f t="shared" si="3"/>
      </c>
      <c r="Q15" s="2"/>
      <c r="R15" s="56"/>
    </row>
    <row r="16" spans="1:18" ht="30" customHeight="1">
      <c r="A16" s="35">
        <v>6</v>
      </c>
      <c r="B16" s="21">
        <v>41437</v>
      </c>
      <c r="C16" s="22" t="s">
        <v>44</v>
      </c>
      <c r="D16" s="23" t="s">
        <v>49</v>
      </c>
      <c r="E16" s="23" t="s">
        <v>46</v>
      </c>
      <c r="F16" s="24" t="s">
        <v>47</v>
      </c>
      <c r="G16" s="25"/>
      <c r="H16" s="26">
        <f>IF($D$3="si",($G$5/$G$6*G16),IF($D$3="no",G16*$G$4,0))</f>
        <v>0</v>
      </c>
      <c r="I16" s="27">
        <v>52</v>
      </c>
      <c r="J16" s="28"/>
      <c r="K16" s="52"/>
      <c r="L16" s="30"/>
      <c r="M16" s="31"/>
      <c r="N16" s="32">
        <f>SUM(H16:M16)</f>
        <v>52</v>
      </c>
      <c r="O16" s="36">
        <v>52</v>
      </c>
      <c r="P16" s="34">
        <f t="shared" si="3"/>
      </c>
      <c r="Q16" s="2"/>
      <c r="R16" s="55"/>
    </row>
    <row r="17" spans="1:18" ht="30" customHeight="1">
      <c r="A17" s="35">
        <v>7</v>
      </c>
      <c r="B17" s="21">
        <v>41437</v>
      </c>
      <c r="C17" s="22" t="s">
        <v>44</v>
      </c>
      <c r="D17" s="2" t="s">
        <v>52</v>
      </c>
      <c r="E17" s="2" t="s">
        <v>46</v>
      </c>
      <c r="F17" s="2" t="s">
        <v>47</v>
      </c>
      <c r="G17" s="74">
        <v>19</v>
      </c>
      <c r="H17" s="26">
        <f>IF($D$3="si",($G$5/$G$6*G17),IF($D$3="no",G17*$G$4,0))</f>
        <v>2.931233123312331</v>
      </c>
      <c r="N17" s="32">
        <f>SUM(H17:M17)</f>
        <v>2.931233123312331</v>
      </c>
      <c r="O17" s="36"/>
      <c r="P17" s="34">
        <f t="shared" si="3"/>
      </c>
      <c r="Q17" s="2"/>
      <c r="R17" s="55"/>
    </row>
    <row r="18" spans="1:18" ht="30" customHeight="1">
      <c r="A18" s="35">
        <v>8</v>
      </c>
      <c r="B18" s="21">
        <v>41440</v>
      </c>
      <c r="C18" s="22" t="s">
        <v>50</v>
      </c>
      <c r="D18" s="2" t="s">
        <v>53</v>
      </c>
      <c r="E18" s="2" t="s">
        <v>46</v>
      </c>
      <c r="F18" s="2" t="s">
        <v>47</v>
      </c>
      <c r="G18" s="74"/>
      <c r="H18" s="26"/>
      <c r="K18" s="2">
        <v>12</v>
      </c>
      <c r="N18" s="32">
        <v>12</v>
      </c>
      <c r="O18" s="36">
        <v>12</v>
      </c>
      <c r="P18" s="34">
        <f>IF(F19="Milano","X","")</f>
      </c>
      <c r="Q18" s="2"/>
      <c r="R18" s="55"/>
    </row>
    <row r="19" spans="1:18" ht="30" customHeight="1">
      <c r="A19" s="35">
        <v>9</v>
      </c>
      <c r="B19" s="21">
        <v>41443</v>
      </c>
      <c r="C19" s="22" t="s">
        <v>50</v>
      </c>
      <c r="D19" s="2" t="s">
        <v>51</v>
      </c>
      <c r="E19" s="2" t="s">
        <v>46</v>
      </c>
      <c r="F19" s="2" t="s">
        <v>47</v>
      </c>
      <c r="G19" s="25">
        <v>19</v>
      </c>
      <c r="H19" s="26">
        <f>IF($D$3="si",($G$5/$G$6*G19),IF($D$3="no",G19*$G$4,0))</f>
        <v>2.931233123312331</v>
      </c>
      <c r="N19" s="32">
        <f>SUM(H19:M19)</f>
        <v>2.931233123312331</v>
      </c>
      <c r="O19" s="36"/>
      <c r="P19" s="34">
        <f>IF(F20="Milano","X","")</f>
      </c>
      <c r="Q19" s="2"/>
      <c r="R19" s="55"/>
    </row>
    <row r="20" spans="1:18" ht="30" customHeight="1">
      <c r="A20" s="35">
        <v>10</v>
      </c>
      <c r="B20" s="21">
        <v>41443</v>
      </c>
      <c r="C20" s="22" t="s">
        <v>50</v>
      </c>
      <c r="D20" s="23" t="s">
        <v>48</v>
      </c>
      <c r="E20" s="23" t="s">
        <v>46</v>
      </c>
      <c r="F20" s="24" t="s">
        <v>47</v>
      </c>
      <c r="G20" s="25"/>
      <c r="H20" s="26">
        <f>IF($D$3="si",($G$5/$G$6*G20),IF($D$3="no",G20*$G$4,0))</f>
        <v>0</v>
      </c>
      <c r="I20" s="27"/>
      <c r="J20" s="28"/>
      <c r="K20" s="52">
        <v>12</v>
      </c>
      <c r="L20" s="30"/>
      <c r="M20" s="31"/>
      <c r="N20" s="32">
        <f>SUM(H20:M20)</f>
        <v>12</v>
      </c>
      <c r="O20" s="36"/>
      <c r="P20" s="34">
        <f>IF(F21="Milano","X","")</f>
      </c>
      <c r="Q20" s="2"/>
      <c r="R20" s="55"/>
    </row>
    <row r="21" spans="1:18" ht="30" customHeight="1">
      <c r="A21" s="35">
        <v>11</v>
      </c>
      <c r="B21" s="21">
        <v>41443</v>
      </c>
      <c r="C21" s="22" t="s">
        <v>50</v>
      </c>
      <c r="D21" s="23" t="s">
        <v>48</v>
      </c>
      <c r="E21" s="23" t="s">
        <v>46</v>
      </c>
      <c r="F21" s="24" t="s">
        <v>47</v>
      </c>
      <c r="G21" s="25"/>
      <c r="H21" s="26">
        <f>IF($D$3="si",($G$5/$G$6*G21),IF($D$3="no",G21*$G$4,0))</f>
        <v>0</v>
      </c>
      <c r="I21" s="27"/>
      <c r="J21" s="28"/>
      <c r="K21" s="52">
        <v>7.9</v>
      </c>
      <c r="L21" s="30"/>
      <c r="M21" s="31"/>
      <c r="N21" s="32">
        <f>SUM(H21:M21)</f>
        <v>7.9</v>
      </c>
      <c r="O21" s="36">
        <v>7.9</v>
      </c>
      <c r="P21" s="34">
        <f aca="true" t="shared" si="4" ref="P21:P27">IF(F21="Milano","X","")</f>
      </c>
      <c r="Q21" s="2"/>
      <c r="R21" s="55"/>
    </row>
    <row r="22" spans="1:18" ht="30" customHeight="1">
      <c r="A22" s="35">
        <v>12</v>
      </c>
      <c r="B22" s="21">
        <v>41445</v>
      </c>
      <c r="C22" s="22" t="s">
        <v>50</v>
      </c>
      <c r="D22" s="23" t="s">
        <v>49</v>
      </c>
      <c r="E22" s="23" t="s">
        <v>46</v>
      </c>
      <c r="F22" s="24" t="s">
        <v>47</v>
      </c>
      <c r="G22" s="25"/>
      <c r="H22" s="26">
        <f>IF($D$3="si",($G$5/$G$6*G22),IF($D$3="no",G22*$G$4,0))</f>
        <v>0</v>
      </c>
      <c r="I22" s="27">
        <v>41.6</v>
      </c>
      <c r="J22" s="28"/>
      <c r="K22" s="52"/>
      <c r="L22" s="30"/>
      <c r="M22" s="31"/>
      <c r="N22" s="32">
        <f>SUM(H22:M22)</f>
        <v>41.6</v>
      </c>
      <c r="O22" s="36">
        <v>41.6</v>
      </c>
      <c r="P22" s="34">
        <f t="shared" si="4"/>
      </c>
      <c r="Q22" s="2"/>
      <c r="R22" s="55"/>
    </row>
    <row r="23" spans="1:18" ht="30" customHeight="1">
      <c r="A23" s="35">
        <v>13</v>
      </c>
      <c r="B23" s="21">
        <v>41445</v>
      </c>
      <c r="C23" s="22" t="s">
        <v>50</v>
      </c>
      <c r="D23" s="2" t="s">
        <v>52</v>
      </c>
      <c r="E23" s="2" t="s">
        <v>46</v>
      </c>
      <c r="F23" s="2" t="s">
        <v>47</v>
      </c>
      <c r="G23" s="25">
        <v>19</v>
      </c>
      <c r="H23" s="26">
        <f>IF($D$3="si",($G$5/$G$6*G23),IF($D$3="no",G23*$G$4,0))</f>
        <v>2.931233123312331</v>
      </c>
      <c r="I23" s="27"/>
      <c r="J23" s="29"/>
      <c r="K23" s="30"/>
      <c r="L23" s="30"/>
      <c r="M23" s="31"/>
      <c r="N23" s="32">
        <f>SUM(H23:M23)</f>
        <v>2.931233123312331</v>
      </c>
      <c r="O23" s="36"/>
      <c r="P23" s="34">
        <f t="shared" si="4"/>
      </c>
      <c r="Q23" s="2"/>
      <c r="R23" s="55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26">
        <f aca="true" t="shared" si="5" ref="H22:H27">IF($D$3="si",($G$5/$G$6*G24),IF($D$3="no",G24*$G$4,0))</f>
        <v>0</v>
      </c>
      <c r="I24" s="41"/>
      <c r="J24" s="29"/>
      <c r="K24" s="30"/>
      <c r="L24" s="30"/>
      <c r="M24" s="31"/>
      <c r="N24" s="32">
        <f t="shared" si="2"/>
        <v>0</v>
      </c>
      <c r="O24" s="36"/>
      <c r="P24" s="34">
        <f t="shared" si="4"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5"/>
        <v>0</v>
      </c>
      <c r="I25" s="41"/>
      <c r="J25" s="29"/>
      <c r="K25" s="30"/>
      <c r="L25" s="30"/>
      <c r="M25" s="31"/>
      <c r="N25" s="32">
        <f t="shared" si="2"/>
        <v>0</v>
      </c>
      <c r="O25" s="36"/>
      <c r="P25" s="34">
        <f t="shared" si="4"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5"/>
        <v>0</v>
      </c>
      <c r="I26" s="41"/>
      <c r="J26" s="29"/>
      <c r="K26" s="30"/>
      <c r="L26" s="30"/>
      <c r="M26" s="31"/>
      <c r="N26" s="32">
        <f t="shared" si="2"/>
        <v>0</v>
      </c>
      <c r="O26" s="36"/>
      <c r="P26" s="34">
        <f t="shared" si="4"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5"/>
        <v>0</v>
      </c>
      <c r="I27" s="41"/>
      <c r="J27" s="29"/>
      <c r="K27" s="30"/>
      <c r="L27" s="30"/>
      <c r="M27" s="31"/>
      <c r="N27" s="32">
        <f t="shared" si="2"/>
        <v>0</v>
      </c>
      <c r="O27" s="36"/>
      <c r="P27" s="34">
        <f t="shared" si="4"/>
      </c>
      <c r="Q27" s="2"/>
      <c r="R27" s="55"/>
    </row>
    <row r="28" spans="1:16" ht="18.7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8.75">
      <c r="A29" s="63"/>
      <c r="B29" s="64"/>
      <c r="C29" s="65"/>
      <c r="D29" s="66"/>
      <c r="E29" s="66"/>
      <c r="F29" s="67"/>
      <c r="G29" s="68"/>
      <c r="H29" s="69"/>
      <c r="I29" s="70"/>
      <c r="J29" s="70"/>
      <c r="K29" s="70"/>
      <c r="L29" s="70"/>
      <c r="M29" s="70"/>
      <c r="N29" s="71"/>
      <c r="O29" s="72"/>
      <c r="P29" s="73"/>
    </row>
    <row r="30" spans="1:16" ht="18.75">
      <c r="A30" s="49"/>
      <c r="B30" s="57" t="s">
        <v>36</v>
      </c>
      <c r="C30" s="57"/>
      <c r="D30" s="57"/>
      <c r="E30" s="50"/>
      <c r="F30" s="50"/>
      <c r="G30" s="57" t="s">
        <v>38</v>
      </c>
      <c r="H30" s="57"/>
      <c r="I30" s="57"/>
      <c r="J30" s="50"/>
      <c r="K30" s="50"/>
      <c r="L30" s="57" t="s">
        <v>37</v>
      </c>
      <c r="M30" s="57"/>
      <c r="N30" s="57"/>
      <c r="O30" s="50"/>
      <c r="P30" s="73"/>
    </row>
    <row r="31" spans="1:16" ht="18.7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73"/>
    </row>
    <row r="32" spans="1:16" ht="18.7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4:C27 C29">
      <formula1>1</formula1>
    </dataValidation>
    <dataValidation type="date" operator="greaterThanOrEqual" showErrorMessage="1" errorTitle="Data" error="Inserire una data superiore al 1/11/2000" sqref="B24:B27 B29 B11:B14 B18">
      <formula1>36831</formula1>
    </dataValidation>
    <dataValidation type="textLength" operator="greaterThan" sqref="F24:F27 F29">
      <formula1>1</formula1>
    </dataValidation>
    <dataValidation type="textLength" operator="greaterThan" allowBlank="1" showErrorMessage="1" sqref="D24:E27 D29:E29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9 N11:N27">
      <formula1>0</formula1>
    </dataValidation>
    <dataValidation type="decimal" operator="greaterThanOrEqual" allowBlank="1" showErrorMessage="1" errorTitle="Valore" error="Inserire un numero maggiore o uguale a 0 (zero)!" sqref="H29:M29 K13:L13 H12:I12 K12:M12 K15:K16 J12:J16 L14:L16 H11 I23:M27 H13:H27 I22 J20:L22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2013-07-09T10:08:59Z</cp:lastPrinted>
  <dcterms:created xsi:type="dcterms:W3CDTF">2007-03-06T14:42:56Z</dcterms:created>
  <dcterms:modified xsi:type="dcterms:W3CDTF">2013-07-12T12:12:56Z</dcterms:modified>
  <cp:category/>
  <cp:version/>
  <cp:contentType/>
  <cp:contentStatus/>
  <cp:revision>1</cp:revision>
</cp:coreProperties>
</file>