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H13" i="1"/>
  <c r="H12" i="3" l="1"/>
  <c r="H11" i="1"/>
  <c r="H11" i="3"/>
  <c r="H123" i="1"/>
  <c r="N123" s="1"/>
  <c r="P129"/>
  <c r="H129"/>
  <c r="N129" s="1"/>
  <c r="O7" i="3"/>
  <c r="P3" s="1"/>
  <c r="M7"/>
  <c r="L7"/>
  <c r="K7"/>
  <c r="J7"/>
  <c r="I7"/>
  <c r="G7"/>
  <c r="H37"/>
  <c r="H40"/>
  <c r="H51"/>
  <c r="P55"/>
  <c r="H55"/>
  <c r="N55" s="1"/>
  <c r="P54"/>
  <c r="H54"/>
  <c r="N54" s="1"/>
  <c r="P53"/>
  <c r="H53"/>
  <c r="N53" s="1"/>
  <c r="P52"/>
  <c r="H52"/>
  <c r="N52" s="1"/>
  <c r="P51"/>
  <c r="N51"/>
  <c r="P50"/>
  <c r="N50"/>
  <c r="H50"/>
  <c r="P49"/>
  <c r="H49"/>
  <c r="N49" s="1"/>
  <c r="P48"/>
  <c r="N48"/>
  <c r="H48"/>
  <c r="P47"/>
  <c r="H47"/>
  <c r="N47" s="1"/>
  <c r="P46"/>
  <c r="N46"/>
  <c r="H46"/>
  <c r="P45"/>
  <c r="H45"/>
  <c r="N45" s="1"/>
  <c r="P44"/>
  <c r="H44"/>
  <c r="N44" s="1"/>
  <c r="P43"/>
  <c r="H43"/>
  <c r="N43" s="1"/>
  <c r="P42"/>
  <c r="N42"/>
  <c r="H42"/>
  <c r="P41"/>
  <c r="H41"/>
  <c r="N41" s="1"/>
  <c r="N11" i="1"/>
  <c r="H128"/>
  <c r="H127"/>
  <c r="H126"/>
  <c r="H125"/>
  <c r="N125" s="1"/>
  <c r="H124"/>
  <c r="N124" s="1"/>
  <c r="H122"/>
  <c r="H121"/>
  <c r="H120"/>
  <c r="N120" s="1"/>
  <c r="H119"/>
  <c r="N119" s="1"/>
  <c r="H118"/>
  <c r="H117"/>
  <c r="H116"/>
  <c r="N116" s="1"/>
  <c r="H115"/>
  <c r="N115" s="1"/>
  <c r="H114"/>
  <c r="H113"/>
  <c r="H112"/>
  <c r="H111"/>
  <c r="N111" s="1"/>
  <c r="H110"/>
  <c r="H109"/>
  <c r="N109" s="1"/>
  <c r="H108"/>
  <c r="H107"/>
  <c r="N107" s="1"/>
  <c r="H106"/>
  <c r="H105"/>
  <c r="H104"/>
  <c r="N104" s="1"/>
  <c r="H103"/>
  <c r="N103" s="1"/>
  <c r="H102"/>
  <c r="H101"/>
  <c r="H100"/>
  <c r="N100" s="1"/>
  <c r="H99"/>
  <c r="N99" s="1"/>
  <c r="H98"/>
  <c r="H97"/>
  <c r="H96"/>
  <c r="H95"/>
  <c r="N95" s="1"/>
  <c r="H94"/>
  <c r="H93"/>
  <c r="N93" s="1"/>
  <c r="H92"/>
  <c r="H91"/>
  <c r="N91" s="1"/>
  <c r="H90"/>
  <c r="H89"/>
  <c r="H88"/>
  <c r="N88" s="1"/>
  <c r="H87"/>
  <c r="N87" s="1"/>
  <c r="H86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N13"/>
  <c r="H12"/>
  <c r="O7"/>
  <c r="P3" s="1"/>
  <c r="G7"/>
  <c r="I7"/>
  <c r="M7"/>
  <c r="L7"/>
  <c r="K7"/>
  <c r="J7"/>
  <c r="P128"/>
  <c r="N128"/>
  <c r="P127"/>
  <c r="N127"/>
  <c r="P126"/>
  <c r="N126"/>
  <c r="P125"/>
  <c r="P124"/>
  <c r="P123"/>
  <c r="P122"/>
  <c r="N122"/>
  <c r="P121"/>
  <c r="N121"/>
  <c r="P120"/>
  <c r="P119"/>
  <c r="P118"/>
  <c r="N118"/>
  <c r="P117"/>
  <c r="N117"/>
  <c r="P116"/>
  <c r="P115"/>
  <c r="P114"/>
  <c r="N114"/>
  <c r="P113"/>
  <c r="N113"/>
  <c r="P112"/>
  <c r="N112"/>
  <c r="P111"/>
  <c r="P110"/>
  <c r="N110"/>
  <c r="P109"/>
  <c r="P108"/>
  <c r="N108"/>
  <c r="P107"/>
  <c r="P106"/>
  <c r="N106"/>
  <c r="P105"/>
  <c r="N105"/>
  <c r="P104"/>
  <c r="P103"/>
  <c r="P102"/>
  <c r="N102"/>
  <c r="P101"/>
  <c r="N101"/>
  <c r="P100"/>
  <c r="P99"/>
  <c r="P98"/>
  <c r="N98"/>
  <c r="P97"/>
  <c r="N97"/>
  <c r="P96"/>
  <c r="N96"/>
  <c r="P95"/>
  <c r="P94"/>
  <c r="N94"/>
  <c r="P93"/>
  <c r="P92"/>
  <c r="N92"/>
  <c r="P91"/>
  <c r="P90"/>
  <c r="N90"/>
  <c r="P89"/>
  <c r="N89"/>
  <c r="P88"/>
  <c r="P87"/>
  <c r="P86"/>
  <c r="N86"/>
  <c r="P85"/>
  <c r="N85"/>
  <c r="P84"/>
  <c r="P40" i="3"/>
  <c r="N40"/>
  <c r="P39"/>
  <c r="H39"/>
  <c r="N39" s="1"/>
  <c r="P38"/>
  <c r="N38"/>
  <c r="H38"/>
  <c r="P37"/>
  <c r="N37"/>
  <c r="P36"/>
  <c r="H36"/>
  <c r="N36" s="1"/>
  <c r="P35"/>
  <c r="H35"/>
  <c r="N35" s="1"/>
  <c r="P34"/>
  <c r="N34"/>
  <c r="H34"/>
  <c r="P33"/>
  <c r="H33"/>
  <c r="N33" s="1"/>
  <c r="P32"/>
  <c r="H32"/>
  <c r="N32" s="1"/>
  <c r="P31"/>
  <c r="H31"/>
  <c r="N31" s="1"/>
  <c r="P30"/>
  <c r="H30"/>
  <c r="N30" s="1"/>
  <c r="P29"/>
  <c r="H29"/>
  <c r="N29" s="1"/>
  <c r="P28"/>
  <c r="H28"/>
  <c r="N28" s="1"/>
  <c r="P11" i="1"/>
  <c r="N11" i="3"/>
  <c r="N12" l="1"/>
  <c r="H7" i="1"/>
  <c r="P1" s="1"/>
  <c r="P5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N27" s="1"/>
  <c r="H26"/>
  <c r="H25"/>
  <c r="H24"/>
  <c r="H23"/>
  <c r="H22"/>
  <c r="H21"/>
  <c r="H20"/>
  <c r="H19"/>
  <c r="H18"/>
  <c r="H17"/>
  <c r="H16"/>
  <c r="H15"/>
  <c r="H14"/>
  <c r="H13"/>
  <c r="H7" s="1"/>
  <c r="P1" s="1"/>
  <c r="P5" s="1"/>
  <c r="N18" i="1"/>
  <c r="N17"/>
  <c r="N14"/>
  <c r="P18"/>
  <c r="P17"/>
  <c r="P16"/>
  <c r="P15"/>
  <c r="P14"/>
  <c r="P13"/>
  <c r="P12"/>
  <c r="N73" l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<sst xmlns="http://schemas.openxmlformats.org/spreadsheetml/2006/main" count="123" uniqueCount="59">
  <si>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</si>
  <si>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</si>
  <si>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</si>
  <si>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</si>
  <si>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</si>
  <si>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</si>
  <si>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</si>
  <si>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</si>
  <si>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</si>
  <si>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</si>
  <si>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</si>
  <si>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</si>
  <si>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</si>
  <si>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</si>
  <si>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</si>
  <si>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</si>
  <si>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</si>
  <si>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</si>
  <si>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</si>
  <si>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</si>
  <si>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</si>
  <si>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</si>
  <si>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</si>
  <si>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</si>
  <si>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</si>
  <si>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</si>
  <si>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</si>
  <si>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</si>
  <si>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</si>
  <si>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</si>
  <si>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</si>
  <si>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</si>
  <si>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</si>
  <si>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</si>
  <si>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</si>
  <si>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</si>
  <si>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</si>
  <si>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</si>
  <si>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</si>
  <si>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</si>
  <si>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</si>
  <si>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</si>
  <si>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</si>
  <si>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</si>
  <si>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</si>
  <si>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Massimiliano Luppi</t>
  </si>
  <si>
    <t>03_01</t>
  </si>
  <si>
    <t>parking</t>
  </si>
  <si>
    <t>milano</t>
  </si>
  <si>
    <t>autostrada</t>
  </si>
  <si>
    <t>varese</t>
  </si>
  <si>
    <t>carburante</t>
  </si>
  <si>
    <t>varie</t>
  </si>
  <si>
    <t>vitto</t>
  </si>
  <si>
    <t>(importi in Valuta GEL  - Georgia)</t>
  </si>
  <si>
    <t>03 02</t>
  </si>
  <si>
    <t>georgia</t>
  </si>
  <si>
    <t>gel</t>
  </si>
  <si>
    <t>vitto/alloggio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</si>
</sst>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P12" sqref="P12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1" t="s">
        <v>0</v>
      </c>
      <c r="C1" s="111"/>
      <c r="D1" s="112" t="s">
        <v>44</v>
      </c>
      <c r="E1" s="112"/>
      <c r="F1" s="51">
        <v>41334</v>
      </c>
      <c r="G1" s="50" t="s">
        <v>55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564.80999999999995</v>
      </c>
      <c r="Q1" s="3" t="s">
        <v>28</v>
      </c>
    </row>
    <row r="2" spans="1:18" s="8" customFormat="1" ht="57.75" customHeight="1">
      <c r="A2" s="4"/>
      <c r="B2" s="113" t="s">
        <v>2</v>
      </c>
      <c r="C2" s="113"/>
      <c r="D2" s="112"/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3" t="s">
        <v>26</v>
      </c>
      <c r="C3" s="113"/>
      <c r="D3" s="112" t="s">
        <v>28</v>
      </c>
      <c r="E3" s="112"/>
      <c r="N3" s="10" t="s">
        <v>4</v>
      </c>
      <c r="O3" s="11"/>
      <c r="P3" s="62">
        <f>+O7</f>
        <v>564.80999999999995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2</v>
      </c>
      <c r="E5" s="14"/>
      <c r="F5" s="10" t="s">
        <v>7</v>
      </c>
      <c r="G5" s="79">
        <v>1.1100000000000001</v>
      </c>
      <c r="N5" s="120" t="s">
        <v>8</v>
      </c>
      <c r="O5" s="120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54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21" t="s">
        <v>30</v>
      </c>
      <c r="B7" s="122"/>
      <c r="C7" s="123"/>
      <c r="D7" s="129" t="s">
        <v>11</v>
      </c>
      <c r="E7" s="130"/>
      <c r="F7" s="130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564.80999999999995</v>
      </c>
      <c r="N7" s="80">
        <f t="shared" si="0"/>
        <v>564.80999999999995</v>
      </c>
      <c r="O7" s="83">
        <f t="shared" si="0"/>
        <v>564.80999999999995</v>
      </c>
      <c r="P7" s="13">
        <f>+N7-SUM(H7:M7)</f>
        <v>0</v>
      </c>
    </row>
    <row r="8" spans="1:18" ht="36" customHeight="1" thickTop="1" thickBot="1">
      <c r="A8" s="131"/>
      <c r="B8" s="132" t="s">
        <v>12</v>
      </c>
      <c r="C8" s="132" t="s">
        <v>13</v>
      </c>
      <c r="D8" s="133" t="s">
        <v>25</v>
      </c>
      <c r="E8" s="132" t="s">
        <v>33</v>
      </c>
      <c r="F8" s="135" t="s">
        <v>32</v>
      </c>
      <c r="G8" s="136" t="s">
        <v>15</v>
      </c>
      <c r="H8" s="138" t="s">
        <v>16</v>
      </c>
      <c r="I8" s="124" t="s">
        <v>37</v>
      </c>
      <c r="J8" s="125" t="s">
        <v>39</v>
      </c>
      <c r="K8" s="125" t="s">
        <v>38</v>
      </c>
      <c r="L8" s="126" t="s">
        <v>22</v>
      </c>
      <c r="M8" s="127"/>
      <c r="N8" s="128" t="s">
        <v>17</v>
      </c>
      <c r="O8" s="114" t="s">
        <v>18</v>
      </c>
      <c r="P8" s="115" t="s">
        <v>19</v>
      </c>
      <c r="Q8" s="2"/>
      <c r="R8" s="108" t="s">
        <v>40</v>
      </c>
    </row>
    <row r="9" spans="1:18" ht="36" customHeight="1" thickTop="1" thickBot="1">
      <c r="A9" s="131"/>
      <c r="B9" s="132" t="s">
        <v>12</v>
      </c>
      <c r="C9" s="132"/>
      <c r="D9" s="134"/>
      <c r="E9" s="132"/>
      <c r="F9" s="135"/>
      <c r="G9" s="137"/>
      <c r="H9" s="138" t="s">
        <v>37</v>
      </c>
      <c r="I9" s="124" t="s">
        <v>37</v>
      </c>
      <c r="J9" s="124"/>
      <c r="K9" s="124" t="s">
        <v>36</v>
      </c>
      <c r="L9" s="116" t="s">
        <v>23</v>
      </c>
      <c r="M9" s="118" t="s">
        <v>24</v>
      </c>
      <c r="N9" s="128"/>
      <c r="O9" s="114"/>
      <c r="P9" s="115"/>
      <c r="Q9" s="2"/>
      <c r="R9" s="109"/>
    </row>
    <row r="10" spans="1:18" ht="37.5" customHeight="1" thickTop="1" thickBot="1">
      <c r="A10" s="131"/>
      <c r="B10" s="132"/>
      <c r="C10" s="132"/>
      <c r="D10" s="134"/>
      <c r="E10" s="132"/>
      <c r="F10" s="135"/>
      <c r="G10" s="96" t="s">
        <v>20</v>
      </c>
      <c r="H10" s="138"/>
      <c r="I10" s="124"/>
      <c r="J10" s="124"/>
      <c r="K10" s="124"/>
      <c r="L10" s="117"/>
      <c r="M10" s="119"/>
      <c r="N10" s="128"/>
      <c r="O10" s="114"/>
      <c r="P10" s="115"/>
      <c r="Q10" s="2"/>
      <c r="R10" s="110"/>
    </row>
    <row r="11" spans="1:18" ht="30" customHeight="1" thickTop="1">
      <c r="A11" s="27">
        <v>1</v>
      </c>
      <c r="B11" s="47">
        <v>41341</v>
      </c>
      <c r="C11" s="29"/>
      <c r="D11" s="30" t="s">
        <v>53</v>
      </c>
      <c r="E11" s="30" t="s">
        <v>56</v>
      </c>
      <c r="F11" s="31" t="s">
        <v>57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28.5</v>
      </c>
      <c r="N11" s="39">
        <f>SUM(H11:M11)</f>
        <v>28.5</v>
      </c>
      <c r="O11" s="40">
        <v>28.5</v>
      </c>
      <c r="P11" s="41"/>
      <c r="Q11" s="2"/>
      <c r="R11" s="74"/>
    </row>
    <row r="12" spans="1:18" ht="30" customHeight="1">
      <c r="A12" s="42">
        <v>2</v>
      </c>
      <c r="B12" s="47">
        <v>41341</v>
      </c>
      <c r="C12" s="44"/>
      <c r="D12" s="30" t="s">
        <v>58</v>
      </c>
      <c r="E12" s="30" t="s">
        <v>56</v>
      </c>
      <c r="F12" s="31" t="s">
        <v>57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536.30999999999995</v>
      </c>
      <c r="N12" s="39">
        <f>SUM(H12:M12)</f>
        <v>536.30999999999995</v>
      </c>
      <c r="O12" s="43">
        <v>536.30999999999995</v>
      </c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41</v>
      </c>
      <c r="C58" s="78"/>
      <c r="D58" s="78"/>
      <c r="E58" s="61"/>
      <c r="F58" s="61"/>
      <c r="G58" s="78" t="s">
        <v>43</v>
      </c>
      <c r="H58" s="78"/>
      <c r="I58" s="78"/>
      <c r="J58" s="61"/>
      <c r="K58" s="61"/>
      <c r="L58" s="78" t="s">
        <v>42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H14" sqref="H14"/>
    </sheetView>
  </sheetViews>
  <sheetFormatPr defaultColWidth="9.140625"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1" t="s">
        <v>0</v>
      </c>
      <c r="C1" s="111"/>
      <c r="D1" s="111"/>
      <c r="E1" s="112" t="s">
        <v>45</v>
      </c>
      <c r="F1" s="112"/>
      <c r="G1" s="51">
        <v>41334</v>
      </c>
      <c r="H1" s="50" t="s">
        <v>46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201.44237623762376</v>
      </c>
      <c r="Q1" s="3" t="s">
        <v>28</v>
      </c>
    </row>
    <row r="2" spans="1:19" s="8" customFormat="1" ht="35.25" customHeight="1">
      <c r="A2" s="4"/>
      <c r="B2" s="113" t="s">
        <v>2</v>
      </c>
      <c r="C2" s="113"/>
      <c r="D2" s="113"/>
      <c r="E2" s="112"/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3" t="s">
        <v>26</v>
      </c>
      <c r="C3" s="113"/>
      <c r="D3" s="113"/>
      <c r="E3" s="112" t="s">
        <v>28</v>
      </c>
      <c r="F3" s="112"/>
      <c r="N3" s="10" t="s">
        <v>4</v>
      </c>
      <c r="O3" s="11"/>
      <c r="P3" s="12">
        <f>+O7</f>
        <v>89.4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12</v>
      </c>
      <c r="F5" s="14"/>
      <c r="G5" s="10" t="s">
        <v>7</v>
      </c>
      <c r="H5" s="21">
        <v>1.76</v>
      </c>
      <c r="N5" s="120" t="s">
        <v>8</v>
      </c>
      <c r="O5" s="120"/>
      <c r="P5" s="22">
        <f>P1-P2-P3-P4</f>
        <v>112.04237623762376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41" t="s">
        <v>11</v>
      </c>
      <c r="F7" s="142"/>
      <c r="G7" s="25">
        <f t="shared" ref="G7:O7" si="0">SUM(G11:G129)</f>
        <v>150</v>
      </c>
      <c r="H7" s="25">
        <f>SUM(H11:H129)</f>
        <v>23.762376237623762</v>
      </c>
      <c r="I7" s="65">
        <f t="shared" si="0"/>
        <v>122.3</v>
      </c>
      <c r="J7" s="71">
        <f t="shared" si="0"/>
        <v>0</v>
      </c>
      <c r="K7" s="66">
        <f t="shared" si="0"/>
        <v>23.8</v>
      </c>
      <c r="L7" s="66">
        <f t="shared" si="0"/>
        <v>0</v>
      </c>
      <c r="M7" s="66">
        <f t="shared" si="0"/>
        <v>31.58</v>
      </c>
      <c r="N7" s="66">
        <f t="shared" si="0"/>
        <v>201.44237623762382</v>
      </c>
      <c r="O7" s="67">
        <f t="shared" si="0"/>
        <v>89.4</v>
      </c>
      <c r="P7" s="13">
        <f>+N7-SUM(I7:M7)</f>
        <v>23.762376237623812</v>
      </c>
    </row>
    <row r="8" spans="1:19" ht="36" customHeight="1" thickTop="1" thickBot="1">
      <c r="A8" s="146"/>
      <c r="B8" s="64"/>
      <c r="C8" s="147" t="s">
        <v>13</v>
      </c>
      <c r="D8" s="148" t="s">
        <v>25</v>
      </c>
      <c r="E8" s="132" t="s">
        <v>14</v>
      </c>
      <c r="F8" s="149" t="s">
        <v>34</v>
      </c>
      <c r="G8" s="150" t="s">
        <v>15</v>
      </c>
      <c r="H8" s="151" t="s">
        <v>16</v>
      </c>
      <c r="I8" s="125" t="s">
        <v>37</v>
      </c>
      <c r="J8" s="125" t="s">
        <v>39</v>
      </c>
      <c r="K8" s="125" t="s">
        <v>38</v>
      </c>
      <c r="L8" s="139" t="s">
        <v>35</v>
      </c>
      <c r="M8" s="140"/>
      <c r="N8" s="145" t="s">
        <v>17</v>
      </c>
      <c r="O8" s="154" t="s">
        <v>18</v>
      </c>
      <c r="P8" s="115" t="s">
        <v>19</v>
      </c>
      <c r="R8" s="2"/>
    </row>
    <row r="9" spans="1:19" ht="36" customHeight="1" thickTop="1" thickBot="1">
      <c r="A9" s="131"/>
      <c r="B9" s="64" t="s">
        <v>12</v>
      </c>
      <c r="C9" s="132"/>
      <c r="D9" s="132"/>
      <c r="E9" s="132"/>
      <c r="F9" s="149"/>
      <c r="G9" s="150"/>
      <c r="H9" s="152"/>
      <c r="I9" s="124" t="s">
        <v>37</v>
      </c>
      <c r="J9" s="124"/>
      <c r="K9" s="124" t="s">
        <v>36</v>
      </c>
      <c r="L9" s="116" t="s">
        <v>23</v>
      </c>
      <c r="M9" s="144" t="s">
        <v>24</v>
      </c>
      <c r="N9" s="128"/>
      <c r="O9" s="114"/>
      <c r="P9" s="115"/>
      <c r="R9" s="2"/>
    </row>
    <row r="10" spans="1:19" ht="37.5" customHeight="1" thickTop="1" thickBot="1">
      <c r="A10" s="131"/>
      <c r="B10" s="55"/>
      <c r="C10" s="132"/>
      <c r="D10" s="132"/>
      <c r="E10" s="132"/>
      <c r="F10" s="149"/>
      <c r="G10" s="26" t="s">
        <v>20</v>
      </c>
      <c r="H10" s="153"/>
      <c r="I10" s="124"/>
      <c r="J10" s="124"/>
      <c r="K10" s="124"/>
      <c r="L10" s="143"/>
      <c r="M10" s="119"/>
      <c r="N10" s="128"/>
      <c r="O10" s="114"/>
      <c r="P10" s="115"/>
      <c r="R10" s="2"/>
    </row>
    <row r="11" spans="1:19" ht="30" customHeight="1" thickTop="1">
      <c r="A11" s="27">
        <v>1</v>
      </c>
      <c r="B11" s="47">
        <v>41337</v>
      </c>
      <c r="C11" s="29"/>
      <c r="D11" s="29" t="s">
        <v>47</v>
      </c>
      <c r="E11" s="69"/>
      <c r="F11" s="69" t="s">
        <v>48</v>
      </c>
      <c r="G11" s="100"/>
      <c r="H11" s="106">
        <f>IF($E$3="si",($H$5/$H$6*G11),IF($E$3="no",G11*$H$4,0))</f>
        <v>0</v>
      </c>
      <c r="I11" s="72">
        <v>24.5</v>
      </c>
      <c r="J11" s="72"/>
      <c r="K11" s="34"/>
      <c r="L11" s="35"/>
      <c r="M11" s="37"/>
      <c r="N11" s="39">
        <f>SUM(H11:M11)</f>
        <v>24.5</v>
      </c>
      <c r="O11" s="40"/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41337</v>
      </c>
      <c r="C12" s="29"/>
      <c r="D12" s="44" t="s">
        <v>49</v>
      </c>
      <c r="E12" s="69"/>
      <c r="F12" s="69" t="s">
        <v>50</v>
      </c>
      <c r="G12" s="101"/>
      <c r="H12" s="106">
        <f t="shared" ref="H12:H75" si="1">IF($E$3="si",($H$5/$H$6*G12),IF($E$3="no",G12*$H$4,0))</f>
        <v>0</v>
      </c>
      <c r="I12" s="72">
        <v>2.5</v>
      </c>
      <c r="J12" s="72"/>
      <c r="K12" s="34"/>
      <c r="L12" s="35"/>
      <c r="M12" s="37"/>
      <c r="N12" s="39">
        <f>SUM(H12:M12)</f>
        <v>2.5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28">
        <v>41337</v>
      </c>
      <c r="C13" s="29"/>
      <c r="D13" s="29" t="s">
        <v>51</v>
      </c>
      <c r="E13" s="69"/>
      <c r="F13" s="69"/>
      <c r="G13" s="101">
        <v>45</v>
      </c>
      <c r="H13" s="106">
        <f>IF($E$3="si",($H$5/$H$6*G13),IF($E$3="no",G13*$H$4,0))</f>
        <v>7.1287128712871288</v>
      </c>
      <c r="I13" s="72"/>
      <c r="J13" s="72"/>
      <c r="K13" s="34"/>
      <c r="L13" s="35"/>
      <c r="M13" s="37"/>
      <c r="N13" s="39">
        <f>SUM(H13:M13)</f>
        <v>7.1287128712871288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>
        <v>41338</v>
      </c>
      <c r="C14" s="29"/>
      <c r="D14" s="29" t="s">
        <v>52</v>
      </c>
      <c r="E14" s="69"/>
      <c r="F14" s="69" t="s">
        <v>50</v>
      </c>
      <c r="G14" s="101"/>
      <c r="H14" s="106">
        <f t="shared" si="1"/>
        <v>0</v>
      </c>
      <c r="I14" s="72"/>
      <c r="J14" s="72"/>
      <c r="K14" s="34">
        <v>13.8</v>
      </c>
      <c r="L14" s="35"/>
      <c r="M14" s="37"/>
      <c r="N14" s="39">
        <f t="shared" ref="N14:N18" si="3">SUM(H14:M14)</f>
        <v>13.8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>
        <v>41338</v>
      </c>
      <c r="C15" s="29"/>
      <c r="D15" s="29" t="s">
        <v>53</v>
      </c>
      <c r="E15" s="69"/>
      <c r="F15" s="69" t="s">
        <v>50</v>
      </c>
      <c r="G15" s="101"/>
      <c r="H15" s="106">
        <f t="shared" si="1"/>
        <v>0</v>
      </c>
      <c r="I15" s="72"/>
      <c r="J15" s="72"/>
      <c r="K15" s="34"/>
      <c r="L15" s="35"/>
      <c r="M15" s="37">
        <v>24.5</v>
      </c>
      <c r="N15" s="39">
        <f t="shared" si="3"/>
        <v>24.5</v>
      </c>
      <c r="O15" s="43">
        <v>25.4</v>
      </c>
      <c r="P15" s="41" t="str">
        <f t="shared" si="2"/>
        <v/>
      </c>
      <c r="R15" s="2"/>
    </row>
    <row r="16" spans="1:19" ht="30" customHeight="1">
      <c r="A16" s="42">
        <v>6</v>
      </c>
      <c r="B16" s="28">
        <v>41338</v>
      </c>
      <c r="C16" s="29"/>
      <c r="D16" s="29" t="s">
        <v>47</v>
      </c>
      <c r="E16" s="69"/>
      <c r="F16" s="69" t="s">
        <v>50</v>
      </c>
      <c r="G16" s="101"/>
      <c r="H16" s="106">
        <f t="shared" si="1"/>
        <v>0</v>
      </c>
      <c r="I16" s="72">
        <v>28</v>
      </c>
      <c r="J16" s="72"/>
      <c r="K16" s="34"/>
      <c r="L16" s="35"/>
      <c r="M16" s="37"/>
      <c r="N16" s="39">
        <f t="shared" si="3"/>
        <v>28</v>
      </c>
      <c r="O16" s="43">
        <v>28</v>
      </c>
      <c r="P16" s="41" t="str">
        <f t="shared" si="2"/>
        <v/>
      </c>
      <c r="R16" s="2"/>
    </row>
    <row r="17" spans="1:18" ht="30" customHeight="1">
      <c r="A17" s="42">
        <v>7</v>
      </c>
      <c r="B17" s="28">
        <v>41340</v>
      </c>
      <c r="C17" s="29"/>
      <c r="D17" s="29" t="s">
        <v>49</v>
      </c>
      <c r="E17" s="69"/>
      <c r="F17" s="69" t="s">
        <v>48</v>
      </c>
      <c r="G17" s="101"/>
      <c r="H17" s="106">
        <f t="shared" si="1"/>
        <v>0</v>
      </c>
      <c r="I17" s="72">
        <v>2.5</v>
      </c>
      <c r="J17" s="72"/>
      <c r="K17" s="34"/>
      <c r="L17" s="35"/>
      <c r="M17" s="37"/>
      <c r="N17" s="39">
        <f t="shared" si="3"/>
        <v>2.5</v>
      </c>
      <c r="O17" s="43"/>
      <c r="P17" s="41" t="str">
        <f t="shared" si="2"/>
        <v>X</v>
      </c>
      <c r="R17" s="2"/>
    </row>
    <row r="18" spans="1:18" ht="30" customHeight="1">
      <c r="A18" s="42">
        <v>8</v>
      </c>
      <c r="B18" s="28">
        <v>41340</v>
      </c>
      <c r="C18" s="29"/>
      <c r="D18" s="29" t="s">
        <v>49</v>
      </c>
      <c r="E18" s="69"/>
      <c r="F18" s="69"/>
      <c r="G18" s="101">
        <v>45</v>
      </c>
      <c r="H18" s="106">
        <f t="shared" si="1"/>
        <v>7.1287128712871288</v>
      </c>
      <c r="I18" s="72"/>
      <c r="J18" s="72"/>
      <c r="K18" s="34"/>
      <c r="L18" s="35"/>
      <c r="M18" s="35"/>
      <c r="N18" s="39">
        <f t="shared" si="3"/>
        <v>7.1287128712871288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>
        <v>41344</v>
      </c>
      <c r="C19" s="29"/>
      <c r="D19" s="44" t="s">
        <v>49</v>
      </c>
      <c r="E19" s="69"/>
      <c r="F19" s="69" t="s">
        <v>48</v>
      </c>
      <c r="G19" s="102"/>
      <c r="H19" s="106">
        <f t="shared" si="1"/>
        <v>0</v>
      </c>
      <c r="I19" s="72">
        <v>2.5</v>
      </c>
      <c r="J19" s="72"/>
      <c r="K19" s="34"/>
      <c r="L19" s="35"/>
      <c r="M19" s="35"/>
      <c r="N19" s="39">
        <f t="shared" ref="N19:N83" si="4">SUM(H19:M19)</f>
        <v>2.5</v>
      </c>
      <c r="O19" s="43"/>
      <c r="P19" s="41" t="str">
        <f t="shared" si="2"/>
        <v>X</v>
      </c>
      <c r="R19" s="2"/>
    </row>
    <row r="20" spans="1:18" ht="30" customHeight="1">
      <c r="A20" s="42">
        <v>10</v>
      </c>
      <c r="B20" s="28">
        <v>41344</v>
      </c>
      <c r="C20" s="29"/>
      <c r="D20" s="44" t="s">
        <v>49</v>
      </c>
      <c r="E20" s="69"/>
      <c r="F20" s="69"/>
      <c r="G20" s="102">
        <v>30</v>
      </c>
      <c r="H20" s="106">
        <f t="shared" si="1"/>
        <v>4.7524752475247523</v>
      </c>
      <c r="I20" s="72"/>
      <c r="J20" s="72"/>
      <c r="K20" s="34"/>
      <c r="L20" s="35"/>
      <c r="M20" s="35"/>
      <c r="N20" s="39">
        <f t="shared" si="4"/>
        <v>4.7524752475247523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>
        <v>41344</v>
      </c>
      <c r="C21" s="29"/>
      <c r="D21" s="44" t="s">
        <v>47</v>
      </c>
      <c r="E21" s="69"/>
      <c r="F21" s="69" t="s">
        <v>48</v>
      </c>
      <c r="G21" s="102"/>
      <c r="H21" s="106">
        <f t="shared" si="1"/>
        <v>0</v>
      </c>
      <c r="I21" s="72">
        <v>36</v>
      </c>
      <c r="J21" s="72"/>
      <c r="K21" s="34"/>
      <c r="L21" s="35"/>
      <c r="M21" s="35"/>
      <c r="N21" s="39">
        <f t="shared" si="4"/>
        <v>36</v>
      </c>
      <c r="O21" s="43">
        <v>36</v>
      </c>
      <c r="P21" s="41" t="str">
        <f t="shared" si="2"/>
        <v>X</v>
      </c>
      <c r="R21" s="2"/>
    </row>
    <row r="22" spans="1:18" ht="30" customHeight="1">
      <c r="A22" s="42">
        <v>12</v>
      </c>
      <c r="B22" s="28">
        <v>41344</v>
      </c>
      <c r="C22" s="29"/>
      <c r="D22" s="44" t="s">
        <v>52</v>
      </c>
      <c r="E22" s="69"/>
      <c r="F22" s="69" t="s">
        <v>48</v>
      </c>
      <c r="G22" s="102"/>
      <c r="H22" s="106">
        <f t="shared" si="1"/>
        <v>0</v>
      </c>
      <c r="I22" s="72"/>
      <c r="J22" s="72"/>
      <c r="K22" s="34">
        <v>10</v>
      </c>
      <c r="L22" s="35"/>
      <c r="M22" s="35"/>
      <c r="N22" s="39">
        <f t="shared" si="4"/>
        <v>10</v>
      </c>
      <c r="O22" s="43"/>
      <c r="P22" s="41" t="str">
        <f t="shared" si="2"/>
        <v>X</v>
      </c>
      <c r="R22" s="2"/>
    </row>
    <row r="23" spans="1:18" ht="30" customHeight="1">
      <c r="A23" s="42">
        <v>13</v>
      </c>
      <c r="B23" s="28">
        <v>41344</v>
      </c>
      <c r="C23" s="29"/>
      <c r="D23" s="44" t="s">
        <v>53</v>
      </c>
      <c r="E23" s="69"/>
      <c r="F23" s="69" t="s">
        <v>48</v>
      </c>
      <c r="G23" s="102"/>
      <c r="H23" s="106">
        <f t="shared" si="1"/>
        <v>0</v>
      </c>
      <c r="I23" s="72"/>
      <c r="J23" s="72"/>
      <c r="K23" s="34"/>
      <c r="L23" s="35"/>
      <c r="M23" s="35">
        <v>7.08</v>
      </c>
      <c r="N23" s="39">
        <f t="shared" si="4"/>
        <v>7.08</v>
      </c>
      <c r="O23" s="43"/>
      <c r="P23" s="41" t="str">
        <f t="shared" si="2"/>
        <v>X</v>
      </c>
      <c r="R23" s="2"/>
    </row>
    <row r="24" spans="1:18" ht="30" customHeight="1">
      <c r="A24" s="42">
        <v>14</v>
      </c>
      <c r="B24" s="28">
        <v>41347</v>
      </c>
      <c r="C24" s="29"/>
      <c r="D24" s="44" t="s">
        <v>49</v>
      </c>
      <c r="E24" s="69"/>
      <c r="F24" s="69" t="s">
        <v>48</v>
      </c>
      <c r="G24" s="102"/>
      <c r="H24" s="106">
        <f t="shared" si="1"/>
        <v>0</v>
      </c>
      <c r="I24" s="72">
        <v>1.8</v>
      </c>
      <c r="J24" s="72"/>
      <c r="K24" s="34"/>
      <c r="L24" s="35"/>
      <c r="M24" s="35"/>
      <c r="N24" s="39">
        <f t="shared" si="4"/>
        <v>1.8</v>
      </c>
      <c r="O24" s="43"/>
      <c r="P24" s="41" t="str">
        <f t="shared" si="2"/>
        <v>X</v>
      </c>
      <c r="R24" s="2"/>
    </row>
    <row r="25" spans="1:18" ht="30" customHeight="1">
      <c r="A25" s="42">
        <v>15</v>
      </c>
      <c r="B25" s="28">
        <v>41347</v>
      </c>
      <c r="C25" s="29"/>
      <c r="D25" s="44" t="s">
        <v>49</v>
      </c>
      <c r="E25" s="69"/>
      <c r="F25" s="69"/>
      <c r="G25" s="102">
        <v>30</v>
      </c>
      <c r="H25" s="106">
        <f t="shared" si="1"/>
        <v>4.7524752475247523</v>
      </c>
      <c r="I25" s="72"/>
      <c r="J25" s="72"/>
      <c r="K25" s="34"/>
      <c r="L25" s="35"/>
      <c r="M25" s="35"/>
      <c r="N25" s="39">
        <f t="shared" si="4"/>
        <v>4.7524752475247523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>
        <v>41348</v>
      </c>
      <c r="C26" s="29"/>
      <c r="D26" s="44" t="s">
        <v>47</v>
      </c>
      <c r="E26" s="69"/>
      <c r="F26" s="69" t="s">
        <v>48</v>
      </c>
      <c r="G26" s="102"/>
      <c r="H26" s="106">
        <f t="shared" si="1"/>
        <v>0</v>
      </c>
      <c r="I26" s="72">
        <v>24.5</v>
      </c>
      <c r="J26" s="72"/>
      <c r="K26" s="34"/>
      <c r="L26" s="35"/>
      <c r="M26" s="35"/>
      <c r="N26" s="39">
        <f t="shared" si="4"/>
        <v>24.5</v>
      </c>
      <c r="O26" s="43"/>
      <c r="P26" s="41" t="str">
        <f t="shared" si="2"/>
        <v>X</v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41</v>
      </c>
      <c r="C133" s="78"/>
      <c r="D133" s="78"/>
      <c r="E133" s="61"/>
      <c r="F133" s="61"/>
      <c r="G133" s="78" t="s">
        <v>43</v>
      </c>
      <c r="H133" s="78"/>
      <c r="I133" s="78"/>
      <c r="J133" s="107"/>
      <c r="K133" s="107"/>
      <c r="L133" s="78" t="s">
        <v>42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2011-05-26T08:38:16Z</cp:lastPrinted>
  <dcterms:created xsi:type="dcterms:W3CDTF">2007-03-06T14:42:56Z</dcterms:created>
  <dcterms:modified xsi:type="dcterms:W3CDTF">2013-04-18T12:55:46Z</dcterms:modified>
</cp:coreProperties>
</file>