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0" yWindow="0" windowWidth="25180" windowHeight="15320" tabRatio="433" activeTab="1"/>
  </bookViews>
  <sheets>
    <sheet name="Nota Spese Italia" sheetId="1" r:id="rId1"/>
    <sheet name="Nota Spese DUBAI" sheetId="3" r:id="rId2"/>
  </sheets>
  <definedNames>
    <definedName name="_xlnm.Print_Area" localSheetId="1">'Nota Spese DUBAI'!$A$1:$R$60</definedName>
    <definedName name="_xlnm.Print_Area" localSheetId="0">'Nota Spese Italia'!$A$1:$S$135</definedName>
    <definedName name="_xlnm.Print_Titles" localSheetId="1">'Nota Spese DUBAI'!$1:$10</definedName>
    <definedName name="_xlnm.Print_Titles" localSheetId="0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3" l="1"/>
  <c r="P3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7" i="3"/>
  <c r="I7" i="3"/>
  <c r="J7" i="3"/>
  <c r="K7" i="3"/>
  <c r="L7" i="3"/>
  <c r="M7" i="3"/>
  <c r="P1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7" i="3"/>
  <c r="H11" i="1"/>
  <c r="H12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7" i="1"/>
  <c r="I7" i="1"/>
  <c r="J7" i="1"/>
  <c r="K7" i="1"/>
  <c r="L7" i="1"/>
  <c r="M7" i="1"/>
  <c r="P1" i="1"/>
  <c r="O7" i="1"/>
  <c r="P3" i="1"/>
  <c r="P5" i="1"/>
  <c r="G7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7" i="1"/>
  <c r="P129" i="1"/>
  <c r="G7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11" i="1"/>
  <c r="P5" i="3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<sst xmlns="http://schemas.openxmlformats.org/spreadsheetml/2006/main" count="111" uniqueCount="56">
  <si>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</si>
  <si>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</si>
  <si>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</si>
  <si>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</si>
  <si>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</si>
  <si>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</si>
  <si>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</si>
  <si>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</si>
  <si>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</si>
  <si>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</si>
  <si>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</si>
  <si>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</si>
  <si>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</si>
  <si>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</si>
  <si>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</si>
  <si>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</si>
  <si>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</si>
  <si>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</si>
  <si>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</si>
  <si>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</si>
  <si>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</si>
  <si>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</si>
  <si>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</si>
  <si>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</si>
  <si>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</si>
  <si>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</si>
  <si>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</si>
  <si>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</si>
  <si>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</si>
  <si>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</si>
  <si>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</si>
  <si>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</si>
  <si>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</si>
  <si>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</si>
  <si>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</si>
  <si>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</si>
  <si>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</si>
  <si>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</si>
  <si>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</si>
  <si>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</si>
  <si>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</si>
  <si>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</si>
  <si>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</si>
  <si>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</si>
  <si>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</si>
  <si>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</si>
  <si>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MARCO BETTINI</t>
  </si>
  <si>
    <t>MI</t>
  </si>
  <si>
    <t>(importi in Valuta AED)</t>
  </si>
  <si>
    <t>AED</t>
  </si>
  <si>
    <t>ISS DUBAI</t>
  </si>
  <si>
    <t>MI - Malpensa</t>
  </si>
  <si>
    <t>Malpensa - MI</t>
  </si>
  <si>
    <t>Pranzo SEDENA</t>
  </si>
  <si>
    <t>MAR 2013</t>
  </si>
  <si>
    <t>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</si>
</sst>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5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6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65" fontId="3" fillId="0" borderId="0" xfId="0" quotePrefix="1" applyNumberFormat="1" applyFont="1" applyBorder="1" applyAlignment="1" applyProtection="1">
      <alignment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6">
    <cellStyle name="Collegamento ipertestuale" xfId="2" builtinId="8" hidden="1"/>
    <cellStyle name="Collegamento ipertestuale" xfId="4" builtinId="8" hidden="1"/>
    <cellStyle name="Collegamento visitato" xfId="3" builtinId="9" hidden="1"/>
    <cellStyle name="Collegamento visitato" xfId="5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35"/>
  <sheetViews>
    <sheetView view="pageBreakPreview" zoomScale="75" zoomScaleNormal="75" zoomScaleSheetLayoutView="50" zoomScalePageLayoutView="75" workbookViewId="0">
      <pane ySplit="5" topLeftCell="A6" activePane="bottomLeft" state="frozen"/>
      <selection pane="bottomLeft" activeCell="J15" sqref="J15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26" t="s">
        <v>0</v>
      </c>
      <c r="C1" s="126"/>
      <c r="D1" s="126"/>
      <c r="E1" s="127" t="s">
        <v>46</v>
      </c>
      <c r="F1" s="127"/>
      <c r="G1" s="51" t="s">
        <v>42</v>
      </c>
      <c r="H1" s="50">
        <v>41334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513.04554455445543</v>
      </c>
      <c r="Q1" s="3" t="s">
        <v>28</v>
      </c>
    </row>
    <row r="2" spans="1:19" s="8" customFormat="1" ht="35.25" customHeight="1">
      <c r="A2" s="4"/>
      <c r="B2" s="128" t="s">
        <v>2</v>
      </c>
      <c r="C2" s="128"/>
      <c r="D2" s="128"/>
      <c r="E2" s="127"/>
      <c r="F2" s="127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8" t="s">
        <v>26</v>
      </c>
      <c r="C3" s="128"/>
      <c r="D3" s="128"/>
      <c r="E3" s="127" t="s">
        <v>28</v>
      </c>
      <c r="F3" s="127"/>
      <c r="N3" s="10" t="s">
        <v>4</v>
      </c>
      <c r="O3" s="11"/>
      <c r="P3" s="12">
        <f>+O7</f>
        <v>474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14</v>
      </c>
      <c r="F5" s="14"/>
      <c r="G5" s="10" t="s">
        <v>7</v>
      </c>
      <c r="H5" s="21">
        <v>1.762</v>
      </c>
      <c r="N5" s="131" t="s">
        <v>8</v>
      </c>
      <c r="O5" s="131"/>
      <c r="P5" s="22">
        <f>P1-P2-P3-P4</f>
        <v>39.045544554455432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4" t="s">
        <v>11</v>
      </c>
      <c r="F7" s="135"/>
      <c r="G7" s="25">
        <f t="shared" ref="G7:O7" si="0">SUM(G11:G129)</f>
        <v>110</v>
      </c>
      <c r="H7" s="25">
        <f t="shared" si="0"/>
        <v>17.445544554455445</v>
      </c>
      <c r="I7" s="65">
        <f t="shared" si="0"/>
        <v>46.6</v>
      </c>
      <c r="J7" s="71">
        <f t="shared" si="0"/>
        <v>0</v>
      </c>
      <c r="K7" s="66">
        <f t="shared" si="0"/>
        <v>10</v>
      </c>
      <c r="L7" s="66">
        <f t="shared" si="0"/>
        <v>433</v>
      </c>
      <c r="M7" s="66">
        <f t="shared" si="0"/>
        <v>6</v>
      </c>
      <c r="N7" s="66">
        <f t="shared" si="0"/>
        <v>513.04554455445543</v>
      </c>
      <c r="O7" s="67">
        <f t="shared" si="0"/>
        <v>474</v>
      </c>
      <c r="P7" s="13">
        <f>+N7-SUM(I7:M7)</f>
        <v>17.44554455445541</v>
      </c>
    </row>
    <row r="8" spans="1:19" ht="36" customHeight="1" thickTop="1" thickBot="1">
      <c r="A8" s="112"/>
      <c r="B8" s="64"/>
      <c r="C8" s="114" t="s">
        <v>13</v>
      </c>
      <c r="D8" s="116" t="s">
        <v>25</v>
      </c>
      <c r="E8" s="115" t="s">
        <v>14</v>
      </c>
      <c r="F8" s="117" t="s">
        <v>35</v>
      </c>
      <c r="G8" s="118" t="s">
        <v>15</v>
      </c>
      <c r="H8" s="119" t="s">
        <v>16</v>
      </c>
      <c r="I8" s="124" t="s">
        <v>38</v>
      </c>
      <c r="J8" s="124" t="s">
        <v>40</v>
      </c>
      <c r="K8" s="124" t="s">
        <v>39</v>
      </c>
      <c r="L8" s="132" t="s">
        <v>36</v>
      </c>
      <c r="M8" s="133"/>
      <c r="N8" s="110" t="s">
        <v>17</v>
      </c>
      <c r="O8" s="122" t="s">
        <v>18</v>
      </c>
      <c r="P8" s="109" t="s">
        <v>19</v>
      </c>
      <c r="R8" s="2"/>
    </row>
    <row r="9" spans="1:19" ht="36" customHeight="1" thickTop="1" thickBot="1">
      <c r="A9" s="113"/>
      <c r="B9" s="64" t="s">
        <v>12</v>
      </c>
      <c r="C9" s="115"/>
      <c r="D9" s="115"/>
      <c r="E9" s="115"/>
      <c r="F9" s="117"/>
      <c r="G9" s="118"/>
      <c r="H9" s="120"/>
      <c r="I9" s="125" t="s">
        <v>38</v>
      </c>
      <c r="J9" s="125"/>
      <c r="K9" s="125" t="s">
        <v>37</v>
      </c>
      <c r="L9" s="136" t="s">
        <v>23</v>
      </c>
      <c r="M9" s="129" t="s">
        <v>24</v>
      </c>
      <c r="N9" s="111"/>
      <c r="O9" s="123"/>
      <c r="P9" s="109"/>
      <c r="R9" s="2"/>
    </row>
    <row r="10" spans="1:19" ht="37.5" customHeight="1" thickTop="1" thickBot="1">
      <c r="A10" s="113"/>
      <c r="B10" s="55"/>
      <c r="C10" s="115"/>
      <c r="D10" s="115"/>
      <c r="E10" s="115"/>
      <c r="F10" s="117"/>
      <c r="G10" s="26" t="s">
        <v>20</v>
      </c>
      <c r="H10" s="121"/>
      <c r="I10" s="125"/>
      <c r="J10" s="125"/>
      <c r="K10" s="125"/>
      <c r="L10" s="137"/>
      <c r="M10" s="130"/>
      <c r="N10" s="111"/>
      <c r="O10" s="123"/>
      <c r="P10" s="109"/>
      <c r="R10" s="2"/>
    </row>
    <row r="11" spans="1:19" ht="30" customHeight="1" thickTop="1">
      <c r="A11" s="27">
        <v>1</v>
      </c>
      <c r="B11" s="47">
        <v>41336</v>
      </c>
      <c r="C11" s="29"/>
      <c r="D11" s="29" t="s">
        <v>50</v>
      </c>
      <c r="E11" s="69"/>
      <c r="F11" s="69" t="s">
        <v>51</v>
      </c>
      <c r="G11" s="100">
        <v>55</v>
      </c>
      <c r="H11" s="106">
        <f>IF($E$3="si",($H$5/$H$6*G11),IF($E$3="no",G11*$H$4,0))</f>
        <v>8.7227722772277225</v>
      </c>
      <c r="I11" s="72">
        <v>43.9</v>
      </c>
      <c r="J11" s="72"/>
      <c r="K11" s="34">
        <v>10</v>
      </c>
      <c r="L11" s="35"/>
      <c r="M11" s="37">
        <v>6</v>
      </c>
      <c r="N11" s="39">
        <f>SUM(H11:M11)</f>
        <v>68.622772277227725</v>
      </c>
      <c r="O11" s="40">
        <v>41</v>
      </c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41340</v>
      </c>
      <c r="C12" s="29"/>
      <c r="D12" s="44" t="s">
        <v>50</v>
      </c>
      <c r="E12" s="69"/>
      <c r="F12" s="69" t="s">
        <v>52</v>
      </c>
      <c r="G12" s="101">
        <v>55</v>
      </c>
      <c r="H12" s="106">
        <f>IF($E$3="si",($H$5/$H$6*G12),IF($E$3="no",G12*$H$4,0))</f>
        <v>8.7227722772277225</v>
      </c>
      <c r="I12" s="72">
        <v>2.7</v>
      </c>
      <c r="J12" s="72"/>
      <c r="K12" s="34"/>
      <c r="L12" s="35"/>
      <c r="M12" s="37"/>
      <c r="N12" s="39">
        <f>SUM(H12:M12)</f>
        <v>11.422772277227722</v>
      </c>
      <c r="O12" s="43"/>
      <c r="P12" s="41" t="str">
        <f t="shared" ref="P12:P83" si="1">IF($F12="Milano","X","")</f>
        <v/>
      </c>
      <c r="R12" s="2"/>
    </row>
    <row r="13" spans="1:19" ht="30" customHeight="1">
      <c r="A13" s="42">
        <v>3</v>
      </c>
      <c r="B13" s="28">
        <v>41346</v>
      </c>
      <c r="C13" s="29"/>
      <c r="D13" s="29" t="s">
        <v>53</v>
      </c>
      <c r="E13" s="69"/>
      <c r="F13" s="69" t="s">
        <v>47</v>
      </c>
      <c r="G13" s="101"/>
      <c r="H13" s="106"/>
      <c r="I13" s="72"/>
      <c r="J13" s="72"/>
      <c r="K13" s="34"/>
      <c r="L13" s="35">
        <v>193</v>
      </c>
      <c r="M13" s="37"/>
      <c r="N13" s="39">
        <f>SUM(H13:M13)</f>
        <v>193</v>
      </c>
      <c r="O13" s="43">
        <v>193</v>
      </c>
      <c r="P13" s="41" t="str">
        <f t="shared" si="1"/>
        <v/>
      </c>
      <c r="R13" s="2"/>
    </row>
    <row r="14" spans="1:19" ht="30" customHeight="1">
      <c r="A14" s="42">
        <v>4</v>
      </c>
      <c r="B14" s="28">
        <v>41347</v>
      </c>
      <c r="C14" s="29"/>
      <c r="D14" s="29" t="s">
        <v>53</v>
      </c>
      <c r="E14" s="69"/>
      <c r="F14" s="69" t="s">
        <v>47</v>
      </c>
      <c r="G14" s="101"/>
      <c r="H14" s="106"/>
      <c r="I14" s="72"/>
      <c r="J14" s="72"/>
      <c r="K14" s="34"/>
      <c r="L14" s="35">
        <v>240</v>
      </c>
      <c r="M14" s="37"/>
      <c r="N14" s="39">
        <f t="shared" ref="N14:N18" si="2">SUM(H14:M14)</f>
        <v>240</v>
      </c>
      <c r="O14" s="43">
        <v>240</v>
      </c>
      <c r="P14" s="41" t="str">
        <f t="shared" si="1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6"/>
      <c r="I15" s="72"/>
      <c r="J15" s="72"/>
      <c r="K15" s="34"/>
      <c r="L15" s="35"/>
      <c r="M15" s="37"/>
      <c r="N15" s="39">
        <f t="shared" si="2"/>
        <v>0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ref="H13:H75" si="3">IF($E$3="si",($H$5/$H$6*G16),IF($E$3="no",G16*$H$4,0))</f>
        <v>0</v>
      </c>
      <c r="I16" s="72"/>
      <c r="J16" s="72"/>
      <c r="K16" s="34"/>
      <c r="L16" s="35"/>
      <c r="M16" s="37"/>
      <c r="N16" s="39">
        <f t="shared" si="2"/>
        <v>0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3"/>
        <v>0</v>
      </c>
      <c r="I17" s="72"/>
      <c r="J17" s="72"/>
      <c r="K17" s="34"/>
      <c r="L17" s="35"/>
      <c r="M17" s="37"/>
      <c r="N17" s="39">
        <f t="shared" si="2"/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3"/>
        <v>0</v>
      </c>
      <c r="I18" s="72"/>
      <c r="J18" s="72"/>
      <c r="K18" s="34"/>
      <c r="L18" s="35"/>
      <c r="M18" s="35"/>
      <c r="N18" s="39">
        <f t="shared" si="2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3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3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3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3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3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3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3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3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3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3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3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3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3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3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3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3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3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3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3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3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3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3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3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3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3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3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3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3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3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3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3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3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3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3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3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3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3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3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3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3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3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3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3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3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3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3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3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3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3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3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3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3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3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3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3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3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3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43</v>
      </c>
      <c r="C133" s="78"/>
      <c r="D133" s="78"/>
      <c r="E133" s="61"/>
      <c r="F133" s="61"/>
      <c r="G133" s="78" t="s">
        <v>45</v>
      </c>
      <c r="H133" s="78"/>
      <c r="I133" s="78"/>
      <c r="J133" s="107"/>
      <c r="K133" s="107"/>
      <c r="L133" s="78" t="s">
        <v>44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fitToHeight="0" orientation="landscape" horizontalDpi="300" verticalDpi="300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0"/>
  <sheetViews>
    <sheetView tabSelected="1" view="pageBreakPreview" topLeftCell="I1" zoomScaleSheetLayoutView="50" workbookViewId="0">
      <pane ySplit="5" topLeftCell="A7" activePane="bottomLeft" state="frozen"/>
      <selection pane="bottomLeft" activeCell="J14" sqref="J11:J14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8" customFormat="1" ht="65.25" customHeight="1">
      <c r="A1" s="4"/>
      <c r="B1" s="126" t="s">
        <v>0</v>
      </c>
      <c r="C1" s="126"/>
      <c r="D1" s="127" t="s">
        <v>46</v>
      </c>
      <c r="E1" s="127"/>
      <c r="F1" s="51" t="s">
        <v>42</v>
      </c>
      <c r="G1" s="108" t="s">
        <v>54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8583.5</v>
      </c>
      <c r="Q1" s="3" t="s">
        <v>28</v>
      </c>
    </row>
    <row r="2" spans="1:18" s="8" customFormat="1" ht="57.75" customHeight="1">
      <c r="A2" s="4"/>
      <c r="B2" s="128" t="s">
        <v>2</v>
      </c>
      <c r="C2" s="128"/>
      <c r="D2" s="127"/>
      <c r="E2" s="127"/>
      <c r="F2" s="9"/>
      <c r="G2" s="9"/>
      <c r="N2" s="10" t="s">
        <v>3</v>
      </c>
      <c r="O2" s="11"/>
      <c r="P2" s="12">
        <v>200</v>
      </c>
      <c r="Q2" s="3" t="s">
        <v>27</v>
      </c>
    </row>
    <row r="3" spans="1:18" s="8" customFormat="1" ht="35.25" customHeight="1">
      <c r="A3" s="4"/>
      <c r="B3" s="128" t="s">
        <v>26</v>
      </c>
      <c r="C3" s="128"/>
      <c r="D3" s="127" t="s">
        <v>28</v>
      </c>
      <c r="E3" s="127"/>
      <c r="N3" s="10" t="s">
        <v>4</v>
      </c>
      <c r="O3" s="11"/>
      <c r="P3" s="62">
        <f>+O7</f>
        <v>8356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1" t="s">
        <v>8</v>
      </c>
      <c r="O5" s="131"/>
      <c r="P5" s="58">
        <f>P1-P2-P3-P4</f>
        <v>27.5</v>
      </c>
      <c r="Q5" s="13"/>
    </row>
    <row r="6" spans="1:18" s="8" customFormat="1" ht="43.5" customHeight="1" thickTop="1" thickBot="1">
      <c r="A6" s="4"/>
      <c r="B6" s="56" t="s">
        <v>48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1" t="s">
        <v>30</v>
      </c>
      <c r="B7" s="152"/>
      <c r="C7" s="153"/>
      <c r="D7" s="138" t="s">
        <v>11</v>
      </c>
      <c r="E7" s="139"/>
      <c r="F7" s="139"/>
      <c r="G7" s="99">
        <f t="shared" ref="G7:K7" si="0">SUM(G11:G55)</f>
        <v>0</v>
      </c>
      <c r="H7" s="97">
        <f t="shared" si="0"/>
        <v>0</v>
      </c>
      <c r="I7" s="81">
        <f>SUM(I11:I55)</f>
        <v>0</v>
      </c>
      <c r="J7" s="81">
        <f>SUM(J11:J55)</f>
        <v>227.5</v>
      </c>
      <c r="K7" s="81">
        <f t="shared" si="0"/>
        <v>0</v>
      </c>
      <c r="L7" s="81">
        <f>SUM(L11:L55)</f>
        <v>5346</v>
      </c>
      <c r="M7" s="82">
        <f>SUM(M11:M55)</f>
        <v>3010</v>
      </c>
      <c r="N7" s="80">
        <f>SUM(N11:N55)</f>
        <v>8583.5</v>
      </c>
      <c r="O7" s="83">
        <f>SUM(O11:O55)</f>
        <v>8356</v>
      </c>
      <c r="P7" s="13">
        <f>+N7-SUM(H7:M7)</f>
        <v>0</v>
      </c>
    </row>
    <row r="8" spans="1:18" ht="36" customHeight="1" thickTop="1" thickBot="1">
      <c r="A8" s="113"/>
      <c r="B8" s="115" t="s">
        <v>12</v>
      </c>
      <c r="C8" s="115" t="s">
        <v>13</v>
      </c>
      <c r="D8" s="140" t="s">
        <v>25</v>
      </c>
      <c r="E8" s="115" t="s">
        <v>34</v>
      </c>
      <c r="F8" s="142" t="s">
        <v>32</v>
      </c>
      <c r="G8" s="143" t="s">
        <v>15</v>
      </c>
      <c r="H8" s="145" t="s">
        <v>16</v>
      </c>
      <c r="I8" s="125" t="s">
        <v>38</v>
      </c>
      <c r="J8" s="124" t="s">
        <v>40</v>
      </c>
      <c r="K8" s="124" t="s">
        <v>39</v>
      </c>
      <c r="L8" s="154" t="s">
        <v>22</v>
      </c>
      <c r="M8" s="155"/>
      <c r="N8" s="111" t="s">
        <v>17</v>
      </c>
      <c r="O8" s="123" t="s">
        <v>18</v>
      </c>
      <c r="P8" s="109" t="s">
        <v>19</v>
      </c>
      <c r="Q8" s="2"/>
      <c r="R8" s="146" t="s">
        <v>41</v>
      </c>
    </row>
    <row r="9" spans="1:18" ht="36" customHeight="1" thickTop="1" thickBot="1">
      <c r="A9" s="113"/>
      <c r="B9" s="115" t="s">
        <v>12</v>
      </c>
      <c r="C9" s="115"/>
      <c r="D9" s="141"/>
      <c r="E9" s="115"/>
      <c r="F9" s="142"/>
      <c r="G9" s="144"/>
      <c r="H9" s="145" t="s">
        <v>38</v>
      </c>
      <c r="I9" s="125" t="s">
        <v>38</v>
      </c>
      <c r="J9" s="125"/>
      <c r="K9" s="125" t="s">
        <v>37</v>
      </c>
      <c r="L9" s="136" t="s">
        <v>23</v>
      </c>
      <c r="M9" s="150" t="s">
        <v>24</v>
      </c>
      <c r="N9" s="111"/>
      <c r="O9" s="123"/>
      <c r="P9" s="109"/>
      <c r="Q9" s="2"/>
      <c r="R9" s="147"/>
    </row>
    <row r="10" spans="1:18" ht="37.5" customHeight="1" thickTop="1" thickBot="1">
      <c r="A10" s="113"/>
      <c r="B10" s="115"/>
      <c r="C10" s="115"/>
      <c r="D10" s="141"/>
      <c r="E10" s="115"/>
      <c r="F10" s="142"/>
      <c r="G10" s="96" t="s">
        <v>20</v>
      </c>
      <c r="H10" s="145"/>
      <c r="I10" s="125"/>
      <c r="J10" s="125"/>
      <c r="K10" s="125"/>
      <c r="L10" s="149"/>
      <c r="M10" s="130"/>
      <c r="N10" s="111"/>
      <c r="O10" s="123"/>
      <c r="P10" s="109"/>
      <c r="Q10" s="2"/>
      <c r="R10" s="148"/>
    </row>
    <row r="11" spans="1:18" ht="30" customHeight="1" thickTop="1">
      <c r="A11" s="27">
        <v>1</v>
      </c>
      <c r="B11" s="47">
        <v>41337</v>
      </c>
      <c r="C11" s="29" t="s">
        <v>50</v>
      </c>
      <c r="D11" s="30"/>
      <c r="E11" s="30" t="s">
        <v>55</v>
      </c>
      <c r="F11" s="31" t="s">
        <v>49</v>
      </c>
      <c r="G11" s="95"/>
      <c r="H11" s="33">
        <f>IF($D$3="si",($G$5/$G$6*G11),IF($D$3="no",G11*$G$4,0))</f>
        <v>0</v>
      </c>
      <c r="I11" s="34"/>
      <c r="J11" s="35">
        <v>25.5</v>
      </c>
      <c r="K11" s="68"/>
      <c r="L11" s="68"/>
      <c r="M11" s="38"/>
      <c r="N11" s="39">
        <f>SUM(H11:M11)</f>
        <v>25.5</v>
      </c>
      <c r="O11" s="40"/>
      <c r="P11" s="41"/>
      <c r="Q11" s="2"/>
      <c r="R11" s="74"/>
    </row>
    <row r="12" spans="1:18" ht="30" customHeight="1">
      <c r="A12" s="42">
        <v>2</v>
      </c>
      <c r="B12" s="47">
        <v>41338</v>
      </c>
      <c r="C12" s="29" t="s">
        <v>50</v>
      </c>
      <c r="D12" s="30"/>
      <c r="E12" s="30" t="s">
        <v>55</v>
      </c>
      <c r="F12" s="31" t="s">
        <v>49</v>
      </c>
      <c r="G12" s="32"/>
      <c r="H12" s="33">
        <f>IF($D$3="si",($G$5/$G$6*G12),IF($D$3="no",G12*$G$4,0))</f>
        <v>0</v>
      </c>
      <c r="I12" s="34"/>
      <c r="J12" s="35">
        <v>70</v>
      </c>
      <c r="K12" s="68"/>
      <c r="L12" s="37">
        <v>246</v>
      </c>
      <c r="M12" s="38"/>
      <c r="N12" s="39">
        <f>SUM(H12:M12)</f>
        <v>316</v>
      </c>
      <c r="O12" s="43">
        <v>246</v>
      </c>
      <c r="P12" s="41"/>
      <c r="Q12" s="2"/>
      <c r="R12" s="74"/>
    </row>
    <row r="13" spans="1:18" ht="30" customHeight="1">
      <c r="A13" s="42">
        <v>3</v>
      </c>
      <c r="B13" s="28">
        <v>41339</v>
      </c>
      <c r="C13" s="29" t="s">
        <v>50</v>
      </c>
      <c r="D13" s="30"/>
      <c r="E13" s="30" t="s">
        <v>55</v>
      </c>
      <c r="F13" s="31" t="s">
        <v>49</v>
      </c>
      <c r="G13" s="32"/>
      <c r="H13" s="33">
        <f t="shared" ref="H13:H27" si="1">IF($D$3="si",($G$5/$G$6*G13),IF($D$3="no",G13*$G$4,0))</f>
        <v>0</v>
      </c>
      <c r="I13" s="34"/>
      <c r="J13" s="35">
        <v>69.5</v>
      </c>
      <c r="K13" s="68"/>
      <c r="L13" s="37">
        <v>5100</v>
      </c>
      <c r="M13" s="38"/>
      <c r="N13" s="39">
        <f t="shared" ref="N13:N26" si="2">SUM(H13:M13)</f>
        <v>5169.5</v>
      </c>
      <c r="O13" s="43">
        <v>5100</v>
      </c>
      <c r="P13" s="41" t="str">
        <f t="shared" ref="P13:P27" si="3">IF(F13="Milano","X","")</f>
        <v/>
      </c>
      <c r="Q13" s="2"/>
      <c r="R13" s="75"/>
    </row>
    <row r="14" spans="1:18" ht="30" customHeight="1">
      <c r="A14" s="42">
        <v>4</v>
      </c>
      <c r="B14" s="28">
        <v>41340</v>
      </c>
      <c r="C14" s="29" t="s">
        <v>50</v>
      </c>
      <c r="D14" s="30"/>
      <c r="E14" s="30" t="s">
        <v>55</v>
      </c>
      <c r="F14" s="31" t="s">
        <v>49</v>
      </c>
      <c r="G14" s="32"/>
      <c r="H14" s="33">
        <f t="shared" si="1"/>
        <v>0</v>
      </c>
      <c r="I14" s="34"/>
      <c r="J14" s="35">
        <v>62.5</v>
      </c>
      <c r="K14" s="68"/>
      <c r="L14" s="37"/>
      <c r="M14" s="38">
        <v>3010</v>
      </c>
      <c r="N14" s="39">
        <f t="shared" si="2"/>
        <v>3072.5</v>
      </c>
      <c r="O14" s="43">
        <v>3010</v>
      </c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43</v>
      </c>
      <c r="C58" s="78"/>
      <c r="D58" s="78"/>
      <c r="E58" s="61"/>
      <c r="F58" s="61"/>
      <c r="G58" s="78" t="s">
        <v>45</v>
      </c>
      <c r="H58" s="78"/>
      <c r="I58" s="78"/>
      <c r="J58" s="61"/>
      <c r="K58" s="61"/>
      <c r="L58" s="78" t="s">
        <v>44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phoneticPr fontId="14" type="noConversion"/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/>
  <headerFooter alignWithMargins="0">
    <oddHeader>&amp;L&amp;"Gulim,Regular"&amp;36Hacking Team srl&amp;R&amp;"Gulim,Regular"&amp;28&amp;Unota spese</oddHeader>
    <oddFooter>Pagina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Nota Spese Italia</vt:lpstr>
      <vt:lpstr>Nota Spese DUBAI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Utente di Microsoft Office</cp:lastModifiedBy>
  <cp:revision>1</cp:revision>
  <cp:lastPrinted>2013-03-29T14:02:01Z</cp:lastPrinted>
  <dcterms:created xsi:type="dcterms:W3CDTF">2007-03-06T14:42:56Z</dcterms:created>
  <dcterms:modified xsi:type="dcterms:W3CDTF">2013-03-29T14:03:50Z</dcterms:modified>
</cp:coreProperties>
</file>