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Estero'!$A$1:$R$52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O7" l="1"/>
  <c r="P3" s="1"/>
  <c r="M7"/>
  <c r="L7"/>
  <c r="J7"/>
  <c r="I7"/>
  <c r="G7" i="1"/>
  <c r="O7"/>
  <c r="P3" s="1"/>
  <c r="M7"/>
  <c r="L7"/>
  <c r="K7"/>
  <c r="J7"/>
  <c r="I7"/>
  <c r="H12"/>
  <c r="H7" s="1"/>
  <c r="H12" i="3"/>
  <c r="H11" i="1"/>
  <c r="N11" s="1"/>
  <c r="H11" i="3"/>
  <c r="N11" s="1"/>
  <c r="H123" i="1"/>
  <c r="P129"/>
  <c r="H129"/>
  <c r="N129" s="1"/>
  <c r="K7" i="3"/>
  <c r="G7"/>
  <c r="H37"/>
  <c r="H40"/>
  <c r="N40" s="1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H128" i="1"/>
  <c r="H127"/>
  <c r="H126"/>
  <c r="N126" s="1"/>
  <c r="H125"/>
  <c r="H124"/>
  <c r="H122"/>
  <c r="N122" s="1"/>
  <c r="H121"/>
  <c r="H120"/>
  <c r="H119"/>
  <c r="H118"/>
  <c r="N118" s="1"/>
  <c r="H117"/>
  <c r="H116"/>
  <c r="H115"/>
  <c r="H114"/>
  <c r="N114" s="1"/>
  <c r="H113"/>
  <c r="H112"/>
  <c r="H111"/>
  <c r="H110"/>
  <c r="N110" s="1"/>
  <c r="H109"/>
  <c r="H108"/>
  <c r="H107"/>
  <c r="H106"/>
  <c r="N106" s="1"/>
  <c r="H105"/>
  <c r="H104"/>
  <c r="H103"/>
  <c r="H102"/>
  <c r="N102" s="1"/>
  <c r="H101"/>
  <c r="H100"/>
  <c r="H99"/>
  <c r="H98"/>
  <c r="N98" s="1"/>
  <c r="H97"/>
  <c r="H96"/>
  <c r="H95"/>
  <c r="H94"/>
  <c r="N94" s="1"/>
  <c r="H93"/>
  <c r="H92"/>
  <c r="H91"/>
  <c r="H90"/>
  <c r="N90" s="1"/>
  <c r="H89"/>
  <c r="H88"/>
  <c r="H87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P128"/>
  <c r="N128"/>
  <c r="P127"/>
  <c r="N127"/>
  <c r="P126"/>
  <c r="P125"/>
  <c r="N125"/>
  <c r="P124"/>
  <c r="N124"/>
  <c r="P123"/>
  <c r="N123"/>
  <c r="P122"/>
  <c r="P121"/>
  <c r="N121"/>
  <c r="P120"/>
  <c r="N120"/>
  <c r="P119"/>
  <c r="N119"/>
  <c r="P118"/>
  <c r="P117"/>
  <c r="N117"/>
  <c r="P116"/>
  <c r="N116"/>
  <c r="P115"/>
  <c r="N115"/>
  <c r="P114"/>
  <c r="P113"/>
  <c r="N113"/>
  <c r="P112"/>
  <c r="N112"/>
  <c r="P111"/>
  <c r="N111"/>
  <c r="P110"/>
  <c r="P109"/>
  <c r="N109"/>
  <c r="P108"/>
  <c r="N108"/>
  <c r="P107"/>
  <c r="N107"/>
  <c r="P106"/>
  <c r="P105"/>
  <c r="N105"/>
  <c r="P104"/>
  <c r="N104"/>
  <c r="P103"/>
  <c r="N103"/>
  <c r="P102"/>
  <c r="P101"/>
  <c r="N101"/>
  <c r="P100"/>
  <c r="N100"/>
  <c r="P99"/>
  <c r="N99"/>
  <c r="P98"/>
  <c r="P97"/>
  <c r="N97"/>
  <c r="P96"/>
  <c r="N96"/>
  <c r="P95"/>
  <c r="N95"/>
  <c r="P94"/>
  <c r="P93"/>
  <c r="N93"/>
  <c r="P92"/>
  <c r="N92"/>
  <c r="P91"/>
  <c r="N91"/>
  <c r="P90"/>
  <c r="P89"/>
  <c r="N89"/>
  <c r="P88"/>
  <c r="N88"/>
  <c r="P87"/>
  <c r="N87"/>
  <c r="P86"/>
  <c r="P85"/>
  <c r="N85"/>
  <c r="P84"/>
  <c r="N84"/>
  <c r="P40" i="3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P1" l="1"/>
  <c r="P5" s="1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<sst xmlns="http://schemas.openxmlformats.org/spreadsheetml/2006/main" count="169" uniqueCount="67">
  <si>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</si>
  <si>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</si>
  <si>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</si>
  <si>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</si>
  <si>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</si>
  <si>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</si>
  <si>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</si>
  <si>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</si>
  <si>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</si>
  <si>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</si>
  <si>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</si>
  <si>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</si>
  <si>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</si>
  <si>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</si>
  <si>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</si>
  <si>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</si>
  <si>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</si>
  <si>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</si>
  <si>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</si>
  <si>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</si>
  <si>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</si>
  <si>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</si>
  <si>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</si>
  <si>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</si>
  <si>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</si>
  <si>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</si>
  <si>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</si>
  <si>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</si>
  <si>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</si>
  <si>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</si>
  <si>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</si>
  <si>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</si>
  <si>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</si>
  <si>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</si>
  <si>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</si>
  <si>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</si>
  <si>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</si>
  <si>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</si>
  <si>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</si>
  <si>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</si>
  <si>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</si>
  <si>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</si>
  <si>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</si>
  <si>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</si>
  <si>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</si>
  <si>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</si>
  <si>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</si>
  <si>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Febbraio</t>
  </si>
  <si>
    <t>02_01</t>
  </si>
  <si>
    <t>RSA</t>
  </si>
  <si>
    <t>Marca Passaporto</t>
  </si>
  <si>
    <t>Milano</t>
  </si>
  <si>
    <t>Taxi</t>
  </si>
  <si>
    <t>Colazione</t>
  </si>
  <si>
    <t>Treno</t>
  </si>
  <si>
    <t>ISS</t>
  </si>
  <si>
    <t>(importi in Valuta USD)</t>
  </si>
  <si>
    <t>Parcheggio</t>
  </si>
  <si>
    <t>USA</t>
  </si>
  <si>
    <t>USD</t>
  </si>
  <si>
    <t>Ristorante</t>
  </si>
  <si>
    <t>Prelievo</t>
  </si>
  <si>
    <t>Commissioni Prelievo</t>
  </si>
  <si>
    <t>Drop Off</t>
  </si>
  <si>
    <t>Pranzo</t>
  </si>
  <si>
    <t>Hotel</t>
  </si>
  <si>
    <t>Restituzione Contante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</si>
</sst>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172" fontId="1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D25" sqref="D2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45</v>
      </c>
      <c r="F1" s="110"/>
      <c r="G1" s="51" t="s">
        <v>47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243.39</v>
      </c>
      <c r="Q1" s="3" t="s">
        <v>28</v>
      </c>
    </row>
    <row r="2" spans="1:19" s="8" customFormat="1" ht="35.25" customHeight="1">
      <c r="A2" s="4"/>
      <c r="B2" s="109" t="s">
        <v>2</v>
      </c>
      <c r="C2" s="109"/>
      <c r="D2" s="109"/>
      <c r="E2" s="110" t="s">
        <v>46</v>
      </c>
      <c r="F2" s="11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9" t="s">
        <v>26</v>
      </c>
      <c r="C3" s="109"/>
      <c r="D3" s="109"/>
      <c r="E3" s="110" t="s">
        <v>27</v>
      </c>
      <c r="F3" s="110"/>
      <c r="N3" s="10" t="s">
        <v>4</v>
      </c>
      <c r="O3" s="11"/>
      <c r="P3" s="12">
        <f>+O7</f>
        <v>151.6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91.789999999999992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5" t="s">
        <v>11</v>
      </c>
      <c r="F7" s="116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196.5</v>
      </c>
      <c r="K7" s="66">
        <f t="shared" si="0"/>
        <v>40.29</v>
      </c>
      <c r="L7" s="66">
        <f t="shared" si="0"/>
        <v>0</v>
      </c>
      <c r="M7" s="66">
        <f t="shared" si="0"/>
        <v>6.6</v>
      </c>
      <c r="N7" s="66">
        <f t="shared" si="0"/>
        <v>243.39000000000001</v>
      </c>
      <c r="O7" s="67">
        <f t="shared" si="0"/>
        <v>151.6</v>
      </c>
      <c r="P7" s="13">
        <f>+N7-SUM(I7:M7)</f>
        <v>0</v>
      </c>
    </row>
    <row r="8" spans="1:19" ht="36" customHeight="1" thickTop="1" thickBot="1">
      <c r="A8" s="125"/>
      <c r="B8" s="64"/>
      <c r="C8" s="127" t="s">
        <v>13</v>
      </c>
      <c r="D8" s="129" t="s">
        <v>25</v>
      </c>
      <c r="E8" s="128" t="s">
        <v>14</v>
      </c>
      <c r="F8" s="130" t="s">
        <v>35</v>
      </c>
      <c r="G8" s="131" t="s">
        <v>15</v>
      </c>
      <c r="H8" s="132" t="s">
        <v>16</v>
      </c>
      <c r="I8" s="111" t="s">
        <v>38</v>
      </c>
      <c r="J8" s="111" t="s">
        <v>40</v>
      </c>
      <c r="K8" s="111" t="s">
        <v>39</v>
      </c>
      <c r="L8" s="113" t="s">
        <v>36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64" t="s">
        <v>12</v>
      </c>
      <c r="C9" s="128"/>
      <c r="D9" s="128"/>
      <c r="E9" s="128"/>
      <c r="F9" s="130"/>
      <c r="G9" s="131"/>
      <c r="H9" s="133"/>
      <c r="I9" s="112" t="s">
        <v>38</v>
      </c>
      <c r="J9" s="112"/>
      <c r="K9" s="112" t="s">
        <v>37</v>
      </c>
      <c r="L9" s="117" t="s">
        <v>23</v>
      </c>
      <c r="M9" s="120" t="s">
        <v>24</v>
      </c>
      <c r="N9" s="124"/>
      <c r="O9" s="136"/>
      <c r="P9" s="122"/>
      <c r="R9" s="2"/>
    </row>
    <row r="10" spans="1:19" ht="37.5" customHeight="1" thickTop="1" thickBot="1">
      <c r="A10" s="126"/>
      <c r="B10" s="55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>
      <c r="A11" s="27">
        <v>1</v>
      </c>
      <c r="B11" s="47">
        <v>41330</v>
      </c>
      <c r="C11" s="29" t="s">
        <v>49</v>
      </c>
      <c r="D11" s="29" t="s">
        <v>50</v>
      </c>
      <c r="E11" s="69"/>
      <c r="F11" s="69" t="s">
        <v>51</v>
      </c>
      <c r="G11" s="100"/>
      <c r="H11" s="106">
        <f>IF($E$3="si",($H$5/$H$6*G11),IF($E$3="no",G11*$H$4,0))</f>
        <v>0</v>
      </c>
      <c r="I11" s="72"/>
      <c r="J11" s="72"/>
      <c r="K11" s="34">
        <v>40.29</v>
      </c>
      <c r="L11" s="35"/>
      <c r="M11" s="37"/>
      <c r="N11" s="39">
        <f>SUM(H11:M11)</f>
        <v>40.29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41331</v>
      </c>
      <c r="C12" s="29" t="s">
        <v>49</v>
      </c>
      <c r="D12" s="44" t="s">
        <v>52</v>
      </c>
      <c r="E12" s="69"/>
      <c r="F12" s="69" t="s">
        <v>51</v>
      </c>
      <c r="G12" s="101"/>
      <c r="H12" s="106">
        <f>IF($E$3="si",($H$5/$H$6*G12),IF($E$3="no",G12*$H$4,0))</f>
        <v>0</v>
      </c>
      <c r="I12" s="72"/>
      <c r="J12" s="72">
        <v>10</v>
      </c>
      <c r="K12" s="34"/>
      <c r="L12" s="35"/>
      <c r="M12" s="37"/>
      <c r="N12" s="39">
        <f>SUM(H12:M12)</f>
        <v>10</v>
      </c>
      <c r="O12" s="43"/>
      <c r="P12" s="41" t="str">
        <f t="shared" ref="P12:P83" si="1">IF($F12="Milano","X","")</f>
        <v>X</v>
      </c>
      <c r="R12" s="2"/>
    </row>
    <row r="13" spans="1:19" ht="30" customHeight="1">
      <c r="A13" s="42">
        <v>3</v>
      </c>
      <c r="B13" s="28">
        <v>41331</v>
      </c>
      <c r="C13" s="29" t="s">
        <v>49</v>
      </c>
      <c r="D13" s="29" t="s">
        <v>53</v>
      </c>
      <c r="E13" s="69"/>
      <c r="F13" s="69" t="s">
        <v>51</v>
      </c>
      <c r="G13" s="101"/>
      <c r="H13" s="106">
        <f t="shared" ref="H13:H75" si="2">IF($E$3="si",($H$5/$H$6*G13),IF($E$3="no",G13*$H$4,0))</f>
        <v>0</v>
      </c>
      <c r="I13" s="72"/>
      <c r="J13" s="72"/>
      <c r="K13" s="34"/>
      <c r="L13" s="35"/>
      <c r="M13" s="37">
        <v>3.8</v>
      </c>
      <c r="N13" s="39">
        <f>SUM(H13:M13)</f>
        <v>3.8</v>
      </c>
      <c r="O13" s="43">
        <v>3.8</v>
      </c>
      <c r="P13" s="41" t="str">
        <f t="shared" si="1"/>
        <v>X</v>
      </c>
      <c r="R13" s="2"/>
    </row>
    <row r="14" spans="1:19" ht="30" customHeight="1">
      <c r="A14" s="42">
        <v>4</v>
      </c>
      <c r="B14" s="28">
        <v>41331</v>
      </c>
      <c r="C14" s="29" t="s">
        <v>49</v>
      </c>
      <c r="D14" s="29" t="s">
        <v>54</v>
      </c>
      <c r="E14" s="69"/>
      <c r="F14" s="69" t="s">
        <v>51</v>
      </c>
      <c r="G14" s="101"/>
      <c r="H14" s="106">
        <f t="shared" si="2"/>
        <v>0</v>
      </c>
      <c r="I14" s="72"/>
      <c r="J14" s="72">
        <v>11</v>
      </c>
      <c r="K14" s="34"/>
      <c r="L14" s="35"/>
      <c r="M14" s="37"/>
      <c r="N14" s="39">
        <f t="shared" ref="N14:N18" si="3">SUM(H14:M14)</f>
        <v>11</v>
      </c>
      <c r="O14" s="43">
        <v>11</v>
      </c>
      <c r="P14" s="41" t="str">
        <f t="shared" si="1"/>
        <v>X</v>
      </c>
      <c r="R14" s="2"/>
    </row>
    <row r="15" spans="1:19" ht="30" customHeight="1">
      <c r="A15" s="42">
        <v>5</v>
      </c>
      <c r="B15" s="28">
        <v>41331</v>
      </c>
      <c r="C15" s="29" t="s">
        <v>49</v>
      </c>
      <c r="D15" s="29" t="s">
        <v>52</v>
      </c>
      <c r="E15" s="69"/>
      <c r="F15" s="69" t="s">
        <v>51</v>
      </c>
      <c r="G15" s="101"/>
      <c r="H15" s="106">
        <f t="shared" si="2"/>
        <v>0</v>
      </c>
      <c r="I15" s="72"/>
      <c r="J15" s="72">
        <v>10</v>
      </c>
      <c r="K15" s="34"/>
      <c r="L15" s="35"/>
      <c r="M15" s="37"/>
      <c r="N15" s="39">
        <f t="shared" si="3"/>
        <v>10</v>
      </c>
      <c r="O15" s="43"/>
      <c r="P15" s="41" t="str">
        <f t="shared" si="1"/>
        <v>X</v>
      </c>
      <c r="R15" s="2"/>
    </row>
    <row r="16" spans="1:19" ht="30" customHeight="1">
      <c r="A16" s="42">
        <v>6</v>
      </c>
      <c r="B16" s="28">
        <v>41331</v>
      </c>
      <c r="C16" s="29" t="s">
        <v>49</v>
      </c>
      <c r="D16" s="29" t="s">
        <v>54</v>
      </c>
      <c r="E16" s="69"/>
      <c r="F16" s="69" t="s">
        <v>51</v>
      </c>
      <c r="G16" s="101"/>
      <c r="H16" s="106">
        <f t="shared" si="2"/>
        <v>0</v>
      </c>
      <c r="I16" s="72"/>
      <c r="J16" s="72">
        <v>11</v>
      </c>
      <c r="K16" s="34"/>
      <c r="L16" s="35"/>
      <c r="M16" s="37"/>
      <c r="N16" s="39">
        <f t="shared" si="3"/>
        <v>11</v>
      </c>
      <c r="O16" s="43">
        <v>11</v>
      </c>
      <c r="P16" s="41" t="str">
        <f t="shared" si="1"/>
        <v>X</v>
      </c>
      <c r="R16" s="2"/>
    </row>
    <row r="17" spans="1:18" ht="30" customHeight="1">
      <c r="A17" s="42">
        <v>7</v>
      </c>
      <c r="B17" s="28">
        <v>41332</v>
      </c>
      <c r="C17" s="29" t="s">
        <v>49</v>
      </c>
      <c r="D17" s="29" t="s">
        <v>52</v>
      </c>
      <c r="E17" s="69"/>
      <c r="F17" s="69" t="s">
        <v>51</v>
      </c>
      <c r="G17" s="101"/>
      <c r="H17" s="106">
        <f t="shared" si="2"/>
        <v>0</v>
      </c>
      <c r="I17" s="72"/>
      <c r="J17" s="72">
        <v>90</v>
      </c>
      <c r="K17" s="34"/>
      <c r="L17" s="35"/>
      <c r="M17" s="37"/>
      <c r="N17" s="39">
        <f t="shared" si="3"/>
        <v>90</v>
      </c>
      <c r="O17" s="43">
        <v>90</v>
      </c>
      <c r="P17" s="41" t="str">
        <f t="shared" si="1"/>
        <v>X</v>
      </c>
      <c r="R17" s="2"/>
    </row>
    <row r="18" spans="1:18" ht="30" customHeight="1">
      <c r="A18" s="42">
        <v>8</v>
      </c>
      <c r="B18" s="28">
        <v>41332</v>
      </c>
      <c r="C18" s="29" t="s">
        <v>49</v>
      </c>
      <c r="D18" s="29" t="s">
        <v>53</v>
      </c>
      <c r="E18" s="69"/>
      <c r="F18" s="69" t="s">
        <v>51</v>
      </c>
      <c r="G18" s="101"/>
      <c r="H18" s="106">
        <f t="shared" si="2"/>
        <v>0</v>
      </c>
      <c r="I18" s="72"/>
      <c r="J18" s="72"/>
      <c r="K18" s="34"/>
      <c r="L18" s="35"/>
      <c r="M18" s="35">
        <v>2.8</v>
      </c>
      <c r="N18" s="39">
        <f t="shared" si="3"/>
        <v>2.8</v>
      </c>
      <c r="O18" s="43">
        <v>2.8</v>
      </c>
      <c r="P18" s="41" t="str">
        <f t="shared" si="1"/>
        <v>X</v>
      </c>
      <c r="R18" s="2"/>
    </row>
    <row r="19" spans="1:18" ht="30" customHeight="1">
      <c r="A19" s="42">
        <v>9</v>
      </c>
      <c r="B19" s="28">
        <v>41335</v>
      </c>
      <c r="C19" s="29" t="s">
        <v>49</v>
      </c>
      <c r="D19" s="44" t="s">
        <v>54</v>
      </c>
      <c r="E19" s="69"/>
      <c r="F19" s="69" t="s">
        <v>51</v>
      </c>
      <c r="G19" s="102"/>
      <c r="H19" s="106">
        <f t="shared" si="2"/>
        <v>0</v>
      </c>
      <c r="I19" s="72"/>
      <c r="J19" s="72">
        <v>11</v>
      </c>
      <c r="K19" s="34"/>
      <c r="L19" s="35"/>
      <c r="M19" s="35"/>
      <c r="N19" s="39">
        <f t="shared" ref="N19:N83" si="4">SUM(H19:M19)</f>
        <v>11</v>
      </c>
      <c r="O19" s="43">
        <v>11</v>
      </c>
      <c r="P19" s="41" t="str">
        <f t="shared" si="1"/>
        <v>X</v>
      </c>
      <c r="R19" s="2"/>
    </row>
    <row r="20" spans="1:18" ht="30" customHeight="1">
      <c r="A20" s="42">
        <v>10</v>
      </c>
      <c r="B20" s="28">
        <v>41335</v>
      </c>
      <c r="C20" s="29" t="s">
        <v>49</v>
      </c>
      <c r="D20" s="44" t="s">
        <v>52</v>
      </c>
      <c r="E20" s="69"/>
      <c r="F20" s="69" t="s">
        <v>51</v>
      </c>
      <c r="G20" s="102"/>
      <c r="H20" s="106">
        <f t="shared" si="2"/>
        <v>0</v>
      </c>
      <c r="I20" s="72"/>
      <c r="J20" s="72">
        <v>10</v>
      </c>
      <c r="K20" s="34"/>
      <c r="L20" s="35"/>
      <c r="M20" s="35"/>
      <c r="N20" s="39">
        <f t="shared" si="4"/>
        <v>10</v>
      </c>
      <c r="O20" s="43"/>
      <c r="P20" s="41" t="str">
        <f t="shared" si="1"/>
        <v>X</v>
      </c>
      <c r="R20" s="2"/>
    </row>
    <row r="21" spans="1:18" ht="30" customHeight="1">
      <c r="A21" s="42">
        <v>11</v>
      </c>
      <c r="B21" s="28">
        <v>41336</v>
      </c>
      <c r="C21" s="29" t="s">
        <v>55</v>
      </c>
      <c r="D21" s="44" t="s">
        <v>52</v>
      </c>
      <c r="E21" s="69"/>
      <c r="F21" s="69" t="s">
        <v>51</v>
      </c>
      <c r="G21" s="102"/>
      <c r="H21" s="106">
        <f t="shared" si="2"/>
        <v>0</v>
      </c>
      <c r="I21" s="72"/>
      <c r="J21" s="72">
        <v>10.5</v>
      </c>
      <c r="K21" s="34"/>
      <c r="L21" s="35"/>
      <c r="M21" s="35"/>
      <c r="N21" s="39">
        <f t="shared" si="4"/>
        <v>10.5</v>
      </c>
      <c r="O21" s="43"/>
      <c r="P21" s="41" t="str">
        <f t="shared" si="1"/>
        <v>X</v>
      </c>
      <c r="R21" s="2"/>
    </row>
    <row r="22" spans="1:18" ht="30" customHeight="1">
      <c r="A22" s="42">
        <v>12</v>
      </c>
      <c r="B22" s="28">
        <v>41336</v>
      </c>
      <c r="C22" s="29" t="s">
        <v>55</v>
      </c>
      <c r="D22" s="44" t="s">
        <v>54</v>
      </c>
      <c r="E22" s="69"/>
      <c r="F22" s="69" t="s">
        <v>51</v>
      </c>
      <c r="G22" s="102"/>
      <c r="H22" s="106">
        <f t="shared" si="2"/>
        <v>0</v>
      </c>
      <c r="I22" s="72"/>
      <c r="J22" s="72">
        <v>11</v>
      </c>
      <c r="K22" s="34"/>
      <c r="L22" s="35"/>
      <c r="M22" s="35"/>
      <c r="N22" s="39">
        <f t="shared" si="4"/>
        <v>11</v>
      </c>
      <c r="O22" s="43">
        <v>11</v>
      </c>
      <c r="P22" s="41" t="str">
        <f t="shared" si="1"/>
        <v>X</v>
      </c>
      <c r="R22" s="2"/>
    </row>
    <row r="23" spans="1:18" ht="30" customHeight="1">
      <c r="A23" s="42">
        <v>13</v>
      </c>
      <c r="B23" s="28">
        <v>41336</v>
      </c>
      <c r="C23" s="29" t="s">
        <v>55</v>
      </c>
      <c r="D23" s="44" t="s">
        <v>52</v>
      </c>
      <c r="E23" s="69"/>
      <c r="F23" s="69" t="s">
        <v>51</v>
      </c>
      <c r="G23" s="102"/>
      <c r="H23" s="106">
        <f t="shared" si="2"/>
        <v>0</v>
      </c>
      <c r="I23" s="72"/>
      <c r="J23" s="72">
        <v>11</v>
      </c>
      <c r="K23" s="34"/>
      <c r="L23" s="35"/>
      <c r="M23" s="35"/>
      <c r="N23" s="39">
        <f t="shared" si="4"/>
        <v>11</v>
      </c>
      <c r="O23" s="43"/>
      <c r="P23" s="41" t="str">
        <f t="shared" si="1"/>
        <v>X</v>
      </c>
      <c r="R23" s="2"/>
    </row>
    <row r="24" spans="1:18" ht="30" customHeight="1">
      <c r="A24" s="42">
        <v>14</v>
      </c>
      <c r="B24" s="28">
        <v>41340</v>
      </c>
      <c r="C24" s="29" t="s">
        <v>55</v>
      </c>
      <c r="D24" s="44" t="s">
        <v>54</v>
      </c>
      <c r="E24" s="69"/>
      <c r="F24" s="69" t="s">
        <v>51</v>
      </c>
      <c r="G24" s="102"/>
      <c r="H24" s="106">
        <f t="shared" si="2"/>
        <v>0</v>
      </c>
      <c r="I24" s="72"/>
      <c r="J24" s="72">
        <v>11</v>
      </c>
      <c r="K24" s="34"/>
      <c r="L24" s="35"/>
      <c r="M24" s="35"/>
      <c r="N24" s="39">
        <f t="shared" si="4"/>
        <v>11</v>
      </c>
      <c r="O24" s="43">
        <v>11</v>
      </c>
      <c r="P24" s="41" t="str">
        <f t="shared" si="1"/>
        <v>X</v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29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29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29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29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29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29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29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29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29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29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29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29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29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29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29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29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29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29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29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29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29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29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29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42</v>
      </c>
      <c r="C133" s="78"/>
      <c r="D133" s="78"/>
      <c r="E133" s="61"/>
      <c r="F133" s="61"/>
      <c r="G133" s="78" t="s">
        <v>44</v>
      </c>
      <c r="H133" s="78"/>
      <c r="I133" s="78"/>
      <c r="J133" s="107"/>
      <c r="K133" s="107"/>
      <c r="L133" s="78" t="s">
        <v>43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2">
      <formula1>36831</formula1>
      <formula2>0</formula2>
    </dataValidation>
    <dataValidation type="textLength" operator="greaterThan" allowBlank="1" sqref="C132 D12 D77 D79:D83 C107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50" zoomScaleSheetLayoutView="50" workbookViewId="0">
      <pane ySplit="5" topLeftCell="A15" activePane="bottomLeft" state="frozen"/>
      <selection pane="bottomLeft" activeCell="A54" sqref="A48:XFD5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45</v>
      </c>
      <c r="E1" s="110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939.52</v>
      </c>
      <c r="Q1" s="3" t="s">
        <v>28</v>
      </c>
      <c r="R1" s="155">
        <f>SUM(R11:R12,R14:R18)</f>
        <v>724.05000000000007</v>
      </c>
    </row>
    <row r="2" spans="1:18" s="8" customFormat="1" ht="57.75" customHeight="1">
      <c r="A2" s="4"/>
      <c r="B2" s="109" t="s">
        <v>2</v>
      </c>
      <c r="C2" s="109"/>
      <c r="D2" s="110" t="s">
        <v>46</v>
      </c>
      <c r="E2" s="110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09" t="s">
        <v>26</v>
      </c>
      <c r="C3" s="109"/>
      <c r="D3" s="110" t="s">
        <v>27</v>
      </c>
      <c r="E3" s="110"/>
      <c r="N3" s="10" t="s">
        <v>4</v>
      </c>
      <c r="O3" s="11"/>
      <c r="P3" s="62">
        <f>+O7</f>
        <v>939.52</v>
      </c>
      <c r="Q3" s="13"/>
      <c r="R3" s="155">
        <f>SUM(R11:R14,R16:R17)</f>
        <v>724.05000000000007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08" t="s">
        <v>8</v>
      </c>
      <c r="O5" s="108"/>
      <c r="P5" s="58">
        <f>P1-P2-P3-P4</f>
        <v>0</v>
      </c>
      <c r="Q5" s="13"/>
      <c r="R5" s="155">
        <f>R1-R3</f>
        <v>0</v>
      </c>
    </row>
    <row r="6" spans="1:18" s="8" customFormat="1" ht="43.5" customHeight="1" thickTop="1" thickBot="1">
      <c r="A6" s="4"/>
      <c r="B6" s="56" t="s">
        <v>56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47" t="s">
        <v>11</v>
      </c>
      <c r="E7" s="148"/>
      <c r="F7" s="148"/>
      <c r="G7" s="99">
        <f>SUM(G11:G47)</f>
        <v>0</v>
      </c>
      <c r="H7" s="97">
        <f>SUM(H11:H47)</f>
        <v>0</v>
      </c>
      <c r="I7" s="81">
        <f>SUM(I11:I47)</f>
        <v>6</v>
      </c>
      <c r="J7" s="81">
        <f>SUM(J11:J47)</f>
        <v>70</v>
      </c>
      <c r="K7" s="81">
        <f>SUM(K11:K47)</f>
        <v>13.5</v>
      </c>
      <c r="L7" s="81">
        <f>SUM(L11:L47)</f>
        <v>709.79</v>
      </c>
      <c r="M7" s="82">
        <f>SUM(M11:M47)</f>
        <v>140.23000000000002</v>
      </c>
      <c r="N7" s="80">
        <f>SUM(N11:N47)</f>
        <v>939.52</v>
      </c>
      <c r="O7" s="83">
        <f>SUM(O11:O47)</f>
        <v>939.52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9" t="s">
        <v>25</v>
      </c>
      <c r="E8" s="128" t="s">
        <v>34</v>
      </c>
      <c r="F8" s="151" t="s">
        <v>32</v>
      </c>
      <c r="G8" s="152" t="s">
        <v>15</v>
      </c>
      <c r="H8" s="154" t="s">
        <v>16</v>
      </c>
      <c r="I8" s="112" t="s">
        <v>38</v>
      </c>
      <c r="J8" s="111" t="s">
        <v>40</v>
      </c>
      <c r="K8" s="111" t="s">
        <v>39</v>
      </c>
      <c r="L8" s="145" t="s">
        <v>22</v>
      </c>
      <c r="M8" s="146"/>
      <c r="N8" s="124" t="s">
        <v>17</v>
      </c>
      <c r="O8" s="136" t="s">
        <v>18</v>
      </c>
      <c r="P8" s="122" t="s">
        <v>19</v>
      </c>
      <c r="Q8" s="2"/>
      <c r="R8" s="137" t="s">
        <v>41</v>
      </c>
    </row>
    <row r="9" spans="1:18" ht="36" customHeight="1" thickTop="1" thickBot="1">
      <c r="A9" s="126"/>
      <c r="B9" s="128" t="s">
        <v>12</v>
      </c>
      <c r="C9" s="128"/>
      <c r="D9" s="150"/>
      <c r="E9" s="128"/>
      <c r="F9" s="151"/>
      <c r="G9" s="153"/>
      <c r="H9" s="154" t="s">
        <v>38</v>
      </c>
      <c r="I9" s="112" t="s">
        <v>38</v>
      </c>
      <c r="J9" s="112"/>
      <c r="K9" s="112" t="s">
        <v>37</v>
      </c>
      <c r="L9" s="117" t="s">
        <v>23</v>
      </c>
      <c r="M9" s="141" t="s">
        <v>24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50"/>
      <c r="E10" s="128"/>
      <c r="F10" s="151"/>
      <c r="G10" s="96" t="s">
        <v>20</v>
      </c>
      <c r="H10" s="154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47">
        <v>41332</v>
      </c>
      <c r="C11" s="29" t="s">
        <v>49</v>
      </c>
      <c r="D11" s="30" t="s">
        <v>57</v>
      </c>
      <c r="E11" s="30" t="s">
        <v>58</v>
      </c>
      <c r="F11" s="31" t="s">
        <v>59</v>
      </c>
      <c r="G11" s="95"/>
      <c r="H11" s="33">
        <f>IF($D$3="si",($G$5/$G$6*G11),IF($D$3="no",G11*$G$4,0))</f>
        <v>0</v>
      </c>
      <c r="I11" s="34">
        <v>6</v>
      </c>
      <c r="J11" s="35"/>
      <c r="K11" s="68"/>
      <c r="L11" s="68"/>
      <c r="M11" s="38"/>
      <c r="N11" s="39">
        <f>SUM(H11:M11)</f>
        <v>6</v>
      </c>
      <c r="O11" s="40">
        <v>6</v>
      </c>
      <c r="P11" s="41"/>
      <c r="Q11" s="2"/>
      <c r="R11" s="74">
        <v>4.59</v>
      </c>
    </row>
    <row r="12" spans="1:18" ht="30" customHeight="1">
      <c r="A12" s="42">
        <v>2</v>
      </c>
      <c r="B12" s="47">
        <v>41332</v>
      </c>
      <c r="C12" s="29" t="s">
        <v>49</v>
      </c>
      <c r="D12" s="30" t="s">
        <v>60</v>
      </c>
      <c r="E12" s="30" t="s">
        <v>58</v>
      </c>
      <c r="F12" s="31" t="s">
        <v>59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108.26</v>
      </c>
      <c r="N12" s="39">
        <f>SUM(H12:M12)</f>
        <v>108.26</v>
      </c>
      <c r="O12" s="43">
        <v>108.26</v>
      </c>
      <c r="P12" s="41"/>
      <c r="Q12" s="2"/>
      <c r="R12" s="74">
        <v>82.93</v>
      </c>
    </row>
    <row r="13" spans="1:18" ht="30" customHeight="1">
      <c r="A13" s="42">
        <v>3</v>
      </c>
      <c r="B13" s="28">
        <v>41333</v>
      </c>
      <c r="C13" s="29" t="s">
        <v>49</v>
      </c>
      <c r="D13" s="30" t="s">
        <v>61</v>
      </c>
      <c r="E13" s="30" t="s">
        <v>58</v>
      </c>
      <c r="F13" s="31" t="s">
        <v>59</v>
      </c>
      <c r="G13" s="32"/>
      <c r="H13" s="33">
        <f t="shared" ref="H13:H27" si="0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1">SUM(H13:M13)</f>
        <v>0</v>
      </c>
      <c r="O13" s="43">
        <v>80</v>
      </c>
      <c r="P13" s="41" t="str">
        <f t="shared" ref="P13:P27" si="2">IF(F13="Milano","X","")</f>
        <v/>
      </c>
      <c r="Q13" s="2"/>
      <c r="R13" s="75">
        <v>60.97</v>
      </c>
    </row>
    <row r="14" spans="1:18" ht="30" customHeight="1">
      <c r="A14" s="42">
        <v>4</v>
      </c>
      <c r="B14" s="28">
        <v>41333</v>
      </c>
      <c r="C14" s="29" t="s">
        <v>49</v>
      </c>
      <c r="D14" s="30" t="s">
        <v>62</v>
      </c>
      <c r="E14" s="30" t="s">
        <v>58</v>
      </c>
      <c r="F14" s="31" t="s">
        <v>59</v>
      </c>
      <c r="G14" s="32"/>
      <c r="H14" s="33">
        <f t="shared" si="0"/>
        <v>0</v>
      </c>
      <c r="I14" s="34"/>
      <c r="J14" s="35"/>
      <c r="K14" s="68">
        <v>3.5</v>
      </c>
      <c r="L14" s="37"/>
      <c r="M14" s="38"/>
      <c r="N14" s="39">
        <f t="shared" si="1"/>
        <v>3.5</v>
      </c>
      <c r="O14" s="43">
        <v>3.5</v>
      </c>
      <c r="P14" s="41" t="str">
        <f t="shared" si="2"/>
        <v/>
      </c>
      <c r="Q14" s="2"/>
      <c r="R14" s="76">
        <v>3.43</v>
      </c>
    </row>
    <row r="15" spans="1:18" ht="30" customHeight="1">
      <c r="A15" s="42">
        <v>5</v>
      </c>
      <c r="B15" s="28">
        <v>41334</v>
      </c>
      <c r="C15" s="29" t="s">
        <v>49</v>
      </c>
      <c r="D15" s="30" t="s">
        <v>63</v>
      </c>
      <c r="E15" s="30" t="s">
        <v>58</v>
      </c>
      <c r="F15" s="31" t="s">
        <v>59</v>
      </c>
      <c r="G15" s="32"/>
      <c r="H15" s="33">
        <f t="shared" si="0"/>
        <v>0</v>
      </c>
      <c r="I15" s="34"/>
      <c r="J15" s="35">
        <v>70</v>
      </c>
      <c r="K15" s="68"/>
      <c r="L15" s="37"/>
      <c r="M15" s="38"/>
      <c r="N15" s="39">
        <f t="shared" si="1"/>
        <v>70</v>
      </c>
      <c r="O15" s="43"/>
      <c r="P15" s="41" t="str">
        <f t="shared" si="2"/>
        <v/>
      </c>
      <c r="Q15" s="2"/>
      <c r="R15" s="77">
        <v>53.35</v>
      </c>
    </row>
    <row r="16" spans="1:18" ht="30" customHeight="1">
      <c r="A16" s="42">
        <v>6</v>
      </c>
      <c r="B16" s="28">
        <v>41334</v>
      </c>
      <c r="C16" s="29" t="s">
        <v>49</v>
      </c>
      <c r="D16" s="30" t="s">
        <v>64</v>
      </c>
      <c r="E16" s="30" t="s">
        <v>58</v>
      </c>
      <c r="F16" s="31" t="s">
        <v>59</v>
      </c>
      <c r="G16" s="32"/>
      <c r="H16" s="33">
        <f t="shared" si="0"/>
        <v>0</v>
      </c>
      <c r="I16" s="34"/>
      <c r="J16" s="35"/>
      <c r="K16" s="68"/>
      <c r="L16" s="37"/>
      <c r="M16" s="38">
        <v>31.97</v>
      </c>
      <c r="N16" s="39">
        <f t="shared" si="1"/>
        <v>31.97</v>
      </c>
      <c r="O16" s="43">
        <v>31.97</v>
      </c>
      <c r="P16" s="41" t="str">
        <f t="shared" si="2"/>
        <v/>
      </c>
      <c r="Q16" s="2"/>
      <c r="R16" s="76">
        <v>24.66</v>
      </c>
    </row>
    <row r="17" spans="1:18" ht="30" customHeight="1">
      <c r="A17" s="42">
        <v>7</v>
      </c>
      <c r="B17" s="28">
        <v>41334</v>
      </c>
      <c r="C17" s="29" t="s">
        <v>49</v>
      </c>
      <c r="D17" s="30" t="s">
        <v>65</v>
      </c>
      <c r="E17" s="30" t="s">
        <v>58</v>
      </c>
      <c r="F17" s="31" t="s">
        <v>59</v>
      </c>
      <c r="G17" s="32"/>
      <c r="H17" s="33">
        <f t="shared" si="0"/>
        <v>0</v>
      </c>
      <c r="I17" s="34"/>
      <c r="J17" s="35"/>
      <c r="K17" s="68"/>
      <c r="L17" s="37">
        <v>709.79</v>
      </c>
      <c r="M17" s="38"/>
      <c r="N17" s="39">
        <f t="shared" si="1"/>
        <v>709.79</v>
      </c>
      <c r="O17" s="43">
        <v>709.79</v>
      </c>
      <c r="P17" s="41" t="str">
        <f t="shared" si="2"/>
        <v/>
      </c>
      <c r="Q17" s="2"/>
      <c r="R17" s="76">
        <v>547.47</v>
      </c>
    </row>
    <row r="18" spans="1:18" ht="30" customHeight="1">
      <c r="A18" s="42">
        <v>8</v>
      </c>
      <c r="B18" s="28">
        <v>41334</v>
      </c>
      <c r="C18" s="29" t="s">
        <v>49</v>
      </c>
      <c r="D18" s="30" t="s">
        <v>66</v>
      </c>
      <c r="E18" s="30" t="s">
        <v>58</v>
      </c>
      <c r="F18" s="31" t="s">
        <v>59</v>
      </c>
      <c r="G18" s="32"/>
      <c r="H18" s="33">
        <f t="shared" si="0"/>
        <v>0</v>
      </c>
      <c r="I18" s="34"/>
      <c r="J18" s="35"/>
      <c r="K18" s="68">
        <v>10</v>
      </c>
      <c r="L18" s="37"/>
      <c r="M18" s="38"/>
      <c r="N18" s="39">
        <f t="shared" si="1"/>
        <v>10</v>
      </c>
      <c r="O18" s="43"/>
      <c r="P18" s="41" t="str">
        <f t="shared" si="2"/>
        <v/>
      </c>
      <c r="Q18" s="2"/>
      <c r="R18" s="76">
        <v>7.62</v>
      </c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0"/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0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0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0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0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0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3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4">SUM(H28:M28)</f>
        <v>0</v>
      </c>
      <c r="O28" s="43"/>
      <c r="P28" s="41" t="str">
        <f t="shared" ref="P28" si="5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6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7">SUM(H29:M29)</f>
        <v>0</v>
      </c>
      <c r="O29" s="43"/>
      <c r="P29" s="41" t="str">
        <f t="shared" ref="P29:P31" si="8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9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0">SUM(H32:M32)</f>
        <v>0</v>
      </c>
      <c r="O32" s="43"/>
      <c r="P32" s="41" t="str">
        <f t="shared" ref="P32:P39" si="11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9"/>
        <v>0</v>
      </c>
      <c r="I35" s="48"/>
      <c r="J35" s="36"/>
      <c r="K35" s="37"/>
      <c r="L35" s="37"/>
      <c r="M35" s="38"/>
      <c r="N35" s="39">
        <f t="shared" si="10"/>
        <v>0</v>
      </c>
      <c r="O35" s="43"/>
      <c r="P35" s="41" t="str">
        <f t="shared" si="11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9"/>
        <v>0</v>
      </c>
      <c r="I36" s="48"/>
      <c r="J36" s="36"/>
      <c r="K36" s="37"/>
      <c r="L36" s="37"/>
      <c r="M36" s="38"/>
      <c r="N36" s="39">
        <f t="shared" si="10"/>
        <v>0</v>
      </c>
      <c r="O36" s="43"/>
      <c r="P36" s="41" t="str">
        <f t="shared" si="11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0"/>
        <v>0</v>
      </c>
      <c r="O37" s="43"/>
      <c r="P37" s="41" t="str">
        <f t="shared" si="11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9"/>
        <v>0</v>
      </c>
      <c r="I38" s="48"/>
      <c r="J38" s="36"/>
      <c r="K38" s="37"/>
      <c r="L38" s="37"/>
      <c r="M38" s="38"/>
      <c r="N38" s="39">
        <f t="shared" si="10"/>
        <v>0</v>
      </c>
      <c r="O38" s="43"/>
      <c r="P38" s="41" t="str">
        <f t="shared" si="11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9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1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2">SUM(H40:M40)</f>
        <v>0</v>
      </c>
      <c r="O40" s="43"/>
      <c r="P40" s="41" t="str">
        <f t="shared" ref="P40" si="13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7" si="14">IF($D$3="si",($G$5/$G$6*G41),IF($D$3="no",G41*$G$4,0))</f>
        <v>0</v>
      </c>
      <c r="I41" s="48"/>
      <c r="J41" s="36"/>
      <c r="K41" s="37"/>
      <c r="L41" s="37"/>
      <c r="M41" s="38"/>
      <c r="N41" s="39">
        <f t="shared" ref="N41:N47" si="15">SUM(H41:M41)</f>
        <v>0</v>
      </c>
      <c r="O41" s="43"/>
      <c r="P41" s="41" t="str">
        <f t="shared" ref="P41:P47" si="16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4"/>
        <v>0</v>
      </c>
      <c r="I42" s="48"/>
      <c r="J42" s="36"/>
      <c r="K42" s="37"/>
      <c r="L42" s="37"/>
      <c r="M42" s="38"/>
      <c r="N42" s="39">
        <f t="shared" si="15"/>
        <v>0</v>
      </c>
      <c r="O42" s="43"/>
      <c r="P42" s="41" t="str">
        <f t="shared" si="16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4"/>
        <v>0</v>
      </c>
      <c r="I43" s="48"/>
      <c r="J43" s="36"/>
      <c r="K43" s="37"/>
      <c r="L43" s="37"/>
      <c r="M43" s="38"/>
      <c r="N43" s="39">
        <f t="shared" si="15"/>
        <v>0</v>
      </c>
      <c r="O43" s="43"/>
      <c r="P43" s="41" t="str">
        <f t="shared" si="16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4"/>
        <v>0</v>
      </c>
      <c r="I44" s="48"/>
      <c r="J44" s="36"/>
      <c r="K44" s="37"/>
      <c r="L44" s="37"/>
      <c r="M44" s="38"/>
      <c r="N44" s="39">
        <f t="shared" si="15"/>
        <v>0</v>
      </c>
      <c r="O44" s="43"/>
      <c r="P44" s="41" t="str">
        <f t="shared" si="16"/>
        <v/>
      </c>
      <c r="Q44" s="2"/>
      <c r="R44" s="76"/>
    </row>
    <row r="45" spans="1:18" ht="30" customHeight="1">
      <c r="A45" s="42">
        <v>36</v>
      </c>
      <c r="B45" s="47"/>
      <c r="C45" s="44"/>
      <c r="D45" s="49"/>
      <c r="E45" s="45"/>
      <c r="F45" s="46"/>
      <c r="G45" s="32"/>
      <c r="H45" s="33">
        <f t="shared" si="14"/>
        <v>0</v>
      </c>
      <c r="I45" s="48"/>
      <c r="J45" s="36"/>
      <c r="K45" s="37"/>
      <c r="L45" s="37"/>
      <c r="M45" s="38"/>
      <c r="N45" s="39">
        <f t="shared" si="15"/>
        <v>0</v>
      </c>
      <c r="O45" s="43"/>
      <c r="P45" s="41" t="str">
        <f t="shared" si="16"/>
        <v/>
      </c>
      <c r="Q45" s="2"/>
      <c r="R45" s="76"/>
    </row>
    <row r="46" spans="1:18" ht="30" customHeight="1">
      <c r="A46" s="42">
        <v>37</v>
      </c>
      <c r="B46" s="47"/>
      <c r="C46" s="44"/>
      <c r="D46" s="49"/>
      <c r="E46" s="45"/>
      <c r="F46" s="46"/>
      <c r="G46" s="32"/>
      <c r="H46" s="33">
        <f t="shared" si="14"/>
        <v>0</v>
      </c>
      <c r="I46" s="48"/>
      <c r="J46" s="36"/>
      <c r="K46" s="37"/>
      <c r="L46" s="37"/>
      <c r="M46" s="38"/>
      <c r="N46" s="39">
        <f t="shared" si="15"/>
        <v>0</v>
      </c>
      <c r="O46" s="43"/>
      <c r="P46" s="41" t="str">
        <f t="shared" si="16"/>
        <v/>
      </c>
      <c r="Q46" s="2"/>
      <c r="R46" s="76"/>
    </row>
    <row r="47" spans="1:18" ht="30" customHeight="1">
      <c r="A47" s="42">
        <v>38</v>
      </c>
      <c r="B47" s="47"/>
      <c r="C47" s="44"/>
      <c r="D47" s="49"/>
      <c r="E47" s="45"/>
      <c r="F47" s="46"/>
      <c r="G47" s="32"/>
      <c r="H47" s="33">
        <f t="shared" si="14"/>
        <v>0</v>
      </c>
      <c r="I47" s="48"/>
      <c r="J47" s="36"/>
      <c r="K47" s="37"/>
      <c r="L47" s="37"/>
      <c r="M47" s="38"/>
      <c r="N47" s="39">
        <f t="shared" si="15"/>
        <v>0</v>
      </c>
      <c r="O47" s="43"/>
      <c r="P47" s="41" t="str">
        <f t="shared" si="16"/>
        <v/>
      </c>
      <c r="Q47" s="2"/>
      <c r="R47" s="76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>
      <c r="A49" s="84"/>
      <c r="B49" s="85"/>
      <c r="C49" s="86"/>
      <c r="D49" s="87"/>
      <c r="E49" s="87"/>
      <c r="F49" s="88"/>
      <c r="G49" s="89"/>
      <c r="H49" s="90"/>
      <c r="I49" s="91"/>
      <c r="J49" s="91"/>
      <c r="K49" s="91"/>
      <c r="L49" s="91"/>
      <c r="M49" s="91"/>
      <c r="N49" s="92"/>
      <c r="O49" s="93"/>
      <c r="P49" s="94"/>
    </row>
    <row r="50" spans="1:16">
      <c r="A50" s="60"/>
      <c r="B50" s="78" t="s">
        <v>42</v>
      </c>
      <c r="C50" s="78"/>
      <c r="D50" s="78"/>
      <c r="E50" s="61"/>
      <c r="F50" s="61"/>
      <c r="G50" s="78" t="s">
        <v>44</v>
      </c>
      <c r="H50" s="78"/>
      <c r="I50" s="78"/>
      <c r="J50" s="61"/>
      <c r="K50" s="61"/>
      <c r="L50" s="78" t="s">
        <v>43</v>
      </c>
      <c r="M50" s="78"/>
      <c r="N50" s="78"/>
      <c r="O50" s="61"/>
      <c r="P50" s="94"/>
    </row>
    <row r="51" spans="1:16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94"/>
    </row>
    <row r="52" spans="1:16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9 C21 C23:C47">
      <formula1>1</formula1>
      <formula2>0</formula2>
    </dataValidation>
    <dataValidation type="date" operator="greaterThanOrEqual" showErrorMessage="1" errorTitle="Data" error="Inserire una data superiore al 1/11/2000" sqref="B49 B11:B12 B23:B47">
      <formula1>36831</formula1>
      <formula2>0</formula2>
    </dataValidation>
    <dataValidation type="textLength" operator="greaterThan" sqref="F49 F19:F20 F23:F47">
      <formula1>1</formula1>
      <formula2>0</formula2>
    </dataValidation>
    <dataValidation type="textLength" operator="greaterThan" allowBlank="1" showErrorMessage="1" sqref="D49:E49 E19:E21 D23:E47">
      <formula1>1</formula1>
      <formula2>0</formula2>
    </dataValidation>
    <dataValidation type="whole" operator="greaterThanOrEqual" allowBlank="1" showErrorMessage="1" errorTitle="Valore" error="Inserire un numero maggiore o uguale a 0 (zero)!" sqref="N49 N11:N47">
      <formula1>0</formula1>
      <formula2>0</formula2>
    </dataValidation>
    <dataValidation type="decimal" operator="greaterThanOrEqual" allowBlank="1" showErrorMessage="1" errorTitle="Valore" error="Inserire un numero maggiore o uguale a 0 (zero)!" sqref="H49:M49 M18:M22 H12:H47 J13:L22 I17:I22 J11:M12 H11:I11 I23:M47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2013-03-12T14:39:05Z</dcterms:modified>
</cp:coreProperties>
</file>