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275" windowHeight="10875" activeTab="1"/>
  </bookViews>
  <sheets>
    <sheet name="Expense EURO" sheetId="1" r:id="rId1"/>
    <sheet name="Expense Value MXN" sheetId="2" r:id="rId2"/>
    <sheet name="Foglio3" sheetId="3" r:id="rId3"/>
  </sheets>
  <calcPr calcId="125725" concurrentCalc="0"/>
</workbook>
</file>

<file path=xl/calcChain.xml><?xml version="1.0" encoding="utf-8"?>
<calcChain xmlns="http://schemas.openxmlformats.org/spreadsheetml/2006/main">
  <c r="H11" i="2"/>
  <c r="N11"/>
  <c r="P11"/>
  <c r="H12"/>
  <c r="N12"/>
  <c r="P12"/>
  <c r="H13"/>
  <c r="N13"/>
  <c r="P13"/>
  <c r="H14"/>
  <c r="N14"/>
  <c r="P14"/>
  <c r="H15"/>
  <c r="N15"/>
  <c r="P15"/>
  <c r="H16"/>
  <c r="N16"/>
  <c r="P16"/>
  <c r="H17"/>
  <c r="N17"/>
  <c r="P17"/>
  <c r="H18"/>
  <c r="N18"/>
  <c r="P18"/>
  <c r="H19"/>
  <c r="N19"/>
  <c r="P19"/>
  <c r="H20"/>
  <c r="N20"/>
  <c r="P20"/>
  <c r="H21"/>
  <c r="N21"/>
  <c r="P21"/>
  <c r="H22"/>
  <c r="N22"/>
  <c r="P22"/>
  <c r="R1"/>
  <c r="R5"/>
  <c r="H23"/>
  <c r="N23"/>
  <c r="P23"/>
  <c r="H24"/>
  <c r="N24"/>
  <c r="P24"/>
  <c r="H25"/>
  <c r="N25"/>
  <c r="P25"/>
  <c r="H26"/>
  <c r="N26"/>
  <c r="P26"/>
  <c r="H27"/>
  <c r="N27"/>
  <c r="P27"/>
  <c r="H28"/>
  <c r="N28"/>
  <c r="P28"/>
  <c r="H29"/>
  <c r="N29"/>
  <c r="P29"/>
  <c r="H30"/>
  <c r="N30"/>
  <c r="P30"/>
  <c r="H31"/>
  <c r="N31"/>
  <c r="P31"/>
  <c r="H32"/>
  <c r="N32"/>
  <c r="P32"/>
  <c r="H33"/>
  <c r="N33"/>
  <c r="P33"/>
  <c r="H34"/>
  <c r="N34"/>
  <c r="P34"/>
  <c r="H35"/>
  <c r="N35"/>
  <c r="P35"/>
  <c r="H36"/>
  <c r="N36"/>
  <c r="P36"/>
  <c r="H37"/>
  <c r="N37"/>
  <c r="P37"/>
  <c r="H38"/>
  <c r="N38"/>
  <c r="P38"/>
  <c r="H39"/>
  <c r="N39"/>
  <c r="P39"/>
  <c r="H40"/>
  <c r="N40"/>
  <c r="P40"/>
  <c r="P7"/>
  <c r="O7"/>
  <c r="M7"/>
  <c r="L7"/>
  <c r="K7"/>
  <c r="J7"/>
  <c r="I7"/>
  <c r="G7"/>
  <c r="P3"/>
  <c r="H40" i="1"/>
  <c r="N40"/>
  <c r="H39"/>
  <c r="N39"/>
  <c r="H38"/>
  <c r="N38"/>
  <c r="H37"/>
  <c r="N37"/>
  <c r="H36"/>
  <c r="N36"/>
  <c r="H35"/>
  <c r="N35"/>
  <c r="H34"/>
  <c r="N34"/>
  <c r="H33"/>
  <c r="N33"/>
  <c r="H32"/>
  <c r="N32"/>
  <c r="H31"/>
  <c r="N31"/>
  <c r="H30"/>
  <c r="N30"/>
  <c r="H29"/>
  <c r="N29"/>
  <c r="H28"/>
  <c r="N28"/>
  <c r="H27"/>
  <c r="N27"/>
  <c r="H26"/>
  <c r="N26"/>
  <c r="H25"/>
  <c r="N25"/>
  <c r="H24"/>
  <c r="N24"/>
  <c r="H23"/>
  <c r="N23"/>
  <c r="H22"/>
  <c r="N22"/>
  <c r="H21"/>
  <c r="N21"/>
  <c r="H20"/>
  <c r="N20"/>
  <c r="H19"/>
  <c r="N19"/>
  <c r="H18"/>
  <c r="N18"/>
  <c r="H17"/>
  <c r="N17"/>
  <c r="H16"/>
  <c r="N16"/>
  <c r="H15"/>
  <c r="N15"/>
  <c r="H14"/>
  <c r="N14"/>
  <c r="H13"/>
  <c r="N13"/>
  <c r="H12"/>
  <c r="N12"/>
  <c r="H11"/>
  <c r="N11"/>
  <c r="O7"/>
  <c r="M7"/>
  <c r="L7"/>
  <c r="K7"/>
  <c r="J7"/>
  <c r="I7"/>
  <c r="G7"/>
  <c r="P3"/>
  <c r="N7" i="2"/>
  <c r="N7" i="1"/>
  <c r="H7"/>
  <c r="P1"/>
  <c r="H7" i="2"/>
  <c r="P1"/>
  <c r="P5"/>
  <c r="M1"/>
  <c r="M1" i="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<sst xmlns="http://schemas.openxmlformats.org/spreadsheetml/2006/main" count="154" uniqueCount="63">
  <si>
    <t>Name&amp;Surname</t>
  </si>
  <si>
    <t>Month</t>
  </si>
  <si>
    <t>Check</t>
  </si>
  <si>
    <t>Total AMOUNT</t>
  </si>
  <si>
    <t>yes</t>
  </si>
  <si>
    <t>Sales Manager</t>
  </si>
  <si>
    <t>Cash advance</t>
  </si>
  <si>
    <t>no</t>
  </si>
  <si>
    <t>Company car</t>
  </si>
  <si>
    <t>Credit Card payments</t>
  </si>
  <si>
    <t>Cost per Mile</t>
  </si>
  <si>
    <t>No. Attached documents:</t>
  </si>
  <si>
    <t>Fuel cost (company car)</t>
  </si>
  <si>
    <t>TOTAL REFUND</t>
  </si>
  <si>
    <t>(value EURO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</si>
  <si>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</si>
  <si>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</si>
  <si>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</si>
  <si>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</si>
  <si>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</si>
  <si>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</si>
  <si>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</si>
  <si>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</si>
  <si>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</si>
  <si>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</si>
  <si>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</si>
  <si>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</si>
  <si>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</si>
  <si>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</si>
  <si>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</si>
  <si>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</si>
  <si>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</si>
  <si>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 xml:space="preserve">Invoice </t>
  </si>
  <si>
    <t>Fiscal Receipt</t>
  </si>
  <si>
    <t>KM</t>
  </si>
  <si>
    <t>Sign</t>
  </si>
  <si>
    <t xml:space="preserve">Administration </t>
  </si>
  <si>
    <t>CFO</t>
  </si>
  <si>
    <t>si</t>
  </si>
  <si>
    <t>Fuel cost (for company card)</t>
  </si>
  <si>
    <t>Car waste (for company card)</t>
  </si>
  <si>
    <t>Country</t>
  </si>
  <si>
    <t>Value</t>
  </si>
  <si>
    <t>DATA</t>
  </si>
  <si>
    <t>Firma Dipendente</t>
  </si>
  <si>
    <t>Verifica Amministrativa</t>
  </si>
  <si>
    <t>Autorizzazione Responsabile Amministrativo</t>
  </si>
  <si>
    <t>EURO Value</t>
  </si>
  <si>
    <t>Sergio Rodríguez-Solís Guerrero</t>
  </si>
  <si>
    <t>12_01</t>
  </si>
  <si>
    <t>Transport</t>
  </si>
  <si>
    <t>Lunch</t>
  </si>
  <si>
    <t>Dinner</t>
  </si>
  <si>
    <t>Milano</t>
  </si>
  <si>
    <t>PF Méx demo</t>
  </si>
  <si>
    <t>Hotel</t>
  </si>
  <si>
    <t>Milnao</t>
  </si>
  <si>
    <t>Taxi</t>
  </si>
  <si>
    <t>México</t>
  </si>
  <si>
    <t>PGJEM delivery</t>
  </si>
  <si>
    <t>ATM</t>
  </si>
  <si>
    <t>Peso Mexicano</t>
  </si>
  <si>
    <t>€ to Pesos (1€ = $17.7376)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</si>
</sst>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mmmm\ yyyy"/>
    <numFmt numFmtId="166" formatCode="_-[$€-2]\ * #,##0.00_-;\-[$€-2]\ * #,##0.00_-;_-[$€-2]\ * \-??_-"/>
    <numFmt numFmtId="167" formatCode="_-[$€-2]\ * #,##0.00_-;\-[$€-2]\ * #,##0.00_-;_-[$€-2]\ * \-??_-;_-@_-"/>
    <numFmt numFmtId="168" formatCode="#.##&quot; km/l&quot;"/>
    <numFmt numFmtId="169" formatCode="&quot;€ &quot;#,##0.00"/>
    <numFmt numFmtId="170" formatCode="00\ "/>
    <numFmt numFmtId="171" formatCode="dd/mm/yy;@"/>
    <numFmt numFmtId="172" formatCode="_-* #,##0.00_-;\-* #,##0.00_-;_-* \-??_-;_-@_-"/>
    <numFmt numFmtId="173" formatCode="&quot;€&quot;\ #,##0.00"/>
    <numFmt numFmtId="174" formatCode="_-[$$-80A]* #,##0.00_-;\-[$$-80A]* #,##0.00_-;_-[$$-80A]* &quot;-&quot;??_-;_-@_-"/>
    <numFmt numFmtId="175" formatCode="#,##0.0000"/>
    <numFmt numFmtId="176" formatCode="_-* #,##0.00\ [$€-C0A]_-;\-* #,##0.00\ [$€-C0A]_-;_-* &quot;-&quot;??\ [$€-C0A]_-;_-@_-"/>
  </numFmts>
  <fonts count="13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20"/>
      <color indexed="10"/>
      <name val="Gulim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166" fontId="4" fillId="0" borderId="0" applyFill="0" applyBorder="0" applyAlignment="0" applyProtection="0"/>
    <xf numFmtId="164" fontId="12" fillId="0" borderId="0" applyFont="0" applyFill="0" applyBorder="0" applyAlignment="0" applyProtection="0"/>
  </cellStyleXfs>
  <cellXfs count="154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 wrapText="1"/>
    </xf>
    <xf numFmtId="165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166" fontId="2" fillId="3" borderId="5" xfId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7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6" fontId="1" fillId="2" borderId="5" xfId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7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</xf>
    <xf numFmtId="167" fontId="2" fillId="4" borderId="10" xfId="0" applyNumberFormat="1" applyFont="1" applyFill="1" applyBorder="1" applyAlignment="1" applyProtection="1">
      <alignment vertical="center"/>
    </xf>
    <xf numFmtId="0" fontId="6" fillId="0" borderId="0" xfId="0" applyNumberFormat="1" applyFont="1" applyBorder="1" applyAlignment="1" applyProtection="1">
      <alignment vertical="center"/>
    </xf>
    <xf numFmtId="168" fontId="1" fillId="2" borderId="11" xfId="1" applyNumberFormat="1" applyFont="1" applyFill="1" applyBorder="1" applyAlignment="1" applyProtection="1">
      <alignment horizontal="right" vertical="center"/>
      <protection locked="0"/>
    </xf>
    <xf numFmtId="0" fontId="1" fillId="5" borderId="12" xfId="0" applyNumberFormat="1" applyFont="1" applyFill="1" applyBorder="1" applyAlignment="1" applyProtection="1">
      <alignment horizontal="center" vertical="center"/>
    </xf>
    <xf numFmtId="0" fontId="1" fillId="5" borderId="13" xfId="0" applyNumberFormat="1" applyFont="1" applyFill="1" applyBorder="1" applyAlignment="1" applyProtection="1">
      <alignment vertical="center"/>
    </xf>
    <xf numFmtId="0" fontId="1" fillId="5" borderId="14" xfId="0" applyNumberFormat="1" applyFont="1" applyFill="1" applyBorder="1" applyAlignment="1" applyProtection="1">
      <alignment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169" fontId="1" fillId="7" borderId="18" xfId="0" applyNumberFormat="1" applyFont="1" applyFill="1" applyBorder="1" applyAlignment="1" applyProtection="1">
      <alignment horizontal="right" vertical="center"/>
    </xf>
    <xf numFmtId="169" fontId="1" fillId="7" borderId="19" xfId="0" applyNumberFormat="1" applyFont="1" applyFill="1" applyBorder="1" applyAlignment="1" applyProtection="1">
      <alignment horizontal="right" vertical="center"/>
    </xf>
    <xf numFmtId="169" fontId="1" fillId="7" borderId="20" xfId="0" applyNumberFormat="1" applyFont="1" applyFill="1" applyBorder="1" applyAlignment="1" applyProtection="1">
      <alignment horizontal="right" vertical="center"/>
    </xf>
    <xf numFmtId="169" fontId="1" fillId="7" borderId="21" xfId="0" applyNumberFormat="1" applyFont="1" applyFill="1" applyBorder="1" applyAlignment="1" applyProtection="1">
      <alignment horizontal="right" vertical="center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0" xfId="0" applyFont="1" applyFill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wrapText="1"/>
    </xf>
    <xf numFmtId="170" fontId="1" fillId="8" borderId="43" xfId="0" applyNumberFormat="1" applyFont="1" applyFill="1" applyBorder="1" applyAlignment="1" applyProtection="1">
      <alignment horizontal="center" vertical="center"/>
    </xf>
    <xf numFmtId="171" fontId="1" fillId="0" borderId="44" xfId="0" applyNumberFormat="1" applyFont="1" applyBorder="1" applyAlignment="1" applyProtection="1">
      <alignment horizontal="center" vertical="center"/>
      <protection locked="0"/>
    </xf>
    <xf numFmtId="49" fontId="1" fillId="0" borderId="45" xfId="0" applyNumberFormat="1" applyFont="1" applyBorder="1" applyAlignment="1" applyProtection="1">
      <alignment horizontal="left" vertical="center"/>
      <protection locked="0"/>
    </xf>
    <xf numFmtId="49" fontId="1" fillId="0" borderId="46" xfId="0" applyNumberFormat="1" applyFont="1" applyBorder="1" applyAlignment="1" applyProtection="1">
      <alignment horizontal="left"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172" fontId="1" fillId="0" borderId="48" xfId="0" applyNumberFormat="1" applyFont="1" applyBorder="1" applyAlignment="1" applyProtection="1">
      <alignment horizontal="right" vertical="center"/>
    </xf>
    <xf numFmtId="172" fontId="1" fillId="0" borderId="49" xfId="0" applyNumberFormat="1" applyFont="1" applyBorder="1" applyAlignment="1" applyProtection="1">
      <alignment horizontal="right" vertical="center"/>
    </xf>
    <xf numFmtId="172" fontId="1" fillId="0" borderId="49" xfId="0" applyNumberFormat="1" applyFont="1" applyBorder="1" applyAlignment="1" applyProtection="1">
      <alignment horizontal="right" vertical="center"/>
      <protection locked="0"/>
    </xf>
    <xf numFmtId="172" fontId="1" fillId="0" borderId="45" xfId="0" applyNumberFormat="1" applyFont="1" applyBorder="1" applyAlignment="1" applyProtection="1">
      <alignment horizontal="right" vertical="center"/>
      <protection locked="0"/>
    </xf>
    <xf numFmtId="172" fontId="1" fillId="0" borderId="50" xfId="0" applyNumberFormat="1" applyFont="1" applyBorder="1" applyAlignment="1" applyProtection="1">
      <alignment horizontal="right" vertical="center"/>
      <protection locked="0"/>
    </xf>
    <xf numFmtId="166" fontId="1" fillId="3" borderId="51" xfId="1" applyFont="1" applyFill="1" applyBorder="1" applyAlignment="1" applyProtection="1">
      <alignment horizontal="right" vertical="center"/>
    </xf>
    <xf numFmtId="4" fontId="1" fillId="2" borderId="52" xfId="0" applyNumberFormat="1" applyFont="1" applyFill="1" applyBorder="1" applyAlignment="1" applyProtection="1">
      <alignment vertical="center"/>
      <protection locked="0"/>
    </xf>
    <xf numFmtId="0" fontId="2" fillId="0" borderId="53" xfId="0" applyFont="1" applyBorder="1" applyAlignment="1" applyProtection="1">
      <alignment vertical="center"/>
    </xf>
    <xf numFmtId="170" fontId="1" fillId="8" borderId="54" xfId="0" applyNumberFormat="1" applyFont="1" applyFill="1" applyBorder="1" applyAlignment="1" applyProtection="1">
      <alignment horizontal="center" vertical="center"/>
    </xf>
    <xf numFmtId="49" fontId="1" fillId="0" borderId="44" xfId="0" applyNumberFormat="1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vertical="center"/>
      <protection locked="0"/>
    </xf>
    <xf numFmtId="4" fontId="1" fillId="2" borderId="51" xfId="0" applyNumberFormat="1" applyFont="1" applyFill="1" applyBorder="1" applyAlignment="1" applyProtection="1">
      <alignment vertical="center"/>
      <protection locked="0"/>
    </xf>
    <xf numFmtId="171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left" vertical="center"/>
      <protection locked="0"/>
    </xf>
    <xf numFmtId="172" fontId="1" fillId="0" borderId="56" xfId="0" applyNumberFormat="1" applyFont="1" applyBorder="1" applyAlignment="1" applyProtection="1">
      <alignment horizontal="righ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172" fontId="1" fillId="0" borderId="55" xfId="0" applyNumberFormat="1" applyFont="1" applyBorder="1" applyAlignment="1" applyProtection="1">
      <alignment horizontal="right" vertical="center"/>
      <protection locked="0"/>
    </xf>
    <xf numFmtId="172" fontId="1" fillId="0" borderId="5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" fontId="1" fillId="9" borderId="0" xfId="0" applyNumberFormat="1" applyFont="1" applyFill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170" fontId="1" fillId="9" borderId="0" xfId="0" applyNumberFormat="1" applyFont="1" applyFill="1" applyBorder="1" applyAlignment="1" applyProtection="1">
      <alignment horizontal="center" vertical="center"/>
    </xf>
    <xf numFmtId="171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2" fontId="1" fillId="9" borderId="0" xfId="0" applyNumberFormat="1" applyFont="1" applyFill="1" applyBorder="1" applyAlignment="1" applyProtection="1">
      <alignment horizontal="right" vertical="center"/>
    </xf>
    <xf numFmtId="172" fontId="1" fillId="9" borderId="0" xfId="0" applyNumberFormat="1" applyFont="1" applyFill="1" applyBorder="1" applyAlignment="1" applyProtection="1">
      <alignment horizontal="right" vertical="center"/>
      <protection locked="0"/>
    </xf>
    <xf numFmtId="166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9" borderId="58" xfId="0" applyFont="1" applyFill="1" applyBorder="1" applyAlignment="1" applyProtection="1">
      <alignment vertical="center"/>
    </xf>
    <xf numFmtId="43" fontId="2" fillId="3" borderId="5" xfId="1" applyNumberFormat="1" applyFont="1" applyFill="1" applyBorder="1" applyAlignment="1" applyProtection="1">
      <alignment horizontal="right" vertical="center"/>
    </xf>
    <xf numFmtId="43" fontId="2" fillId="2" borderId="5" xfId="1" applyNumberFormat="1" applyFont="1" applyFill="1" applyBorder="1" applyAlignment="1" applyProtection="1">
      <alignment horizontal="right" vertical="center"/>
      <protection locked="0"/>
    </xf>
    <xf numFmtId="39" fontId="1" fillId="2" borderId="5" xfId="1" applyNumberFormat="1" applyFont="1" applyFill="1" applyBorder="1" applyAlignment="1" applyProtection="1">
      <alignment horizontal="right" vertical="center"/>
      <protection locked="0"/>
    </xf>
    <xf numFmtId="43" fontId="2" fillId="4" borderId="10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8" fontId="1" fillId="2" borderId="8" xfId="1" applyNumberFormat="1" applyFont="1" applyFill="1" applyBorder="1" applyAlignment="1" applyProtection="1">
      <alignment horizontal="right" vertical="center"/>
      <protection locked="0"/>
    </xf>
    <xf numFmtId="38" fontId="1" fillId="7" borderId="62" xfId="0" applyNumberFormat="1" applyFont="1" applyFill="1" applyBorder="1" applyAlignment="1" applyProtection="1">
      <alignment horizontal="center" vertical="center"/>
    </xf>
    <xf numFmtId="4" fontId="1" fillId="7" borderId="63" xfId="0" applyNumberFormat="1" applyFont="1" applyFill="1" applyBorder="1" applyAlignment="1" applyProtection="1">
      <alignment horizontal="right" vertical="center"/>
    </xf>
    <xf numFmtId="4" fontId="1" fillId="7" borderId="25" xfId="0" applyNumberFormat="1" applyFont="1" applyFill="1" applyBorder="1" applyAlignment="1" applyProtection="1">
      <alignment horizontal="right" vertical="center"/>
    </xf>
    <xf numFmtId="4" fontId="1" fillId="7" borderId="26" xfId="0" applyNumberFormat="1" applyFont="1" applyFill="1" applyBorder="1" applyAlignment="1" applyProtection="1">
      <alignment horizontal="right" vertical="center"/>
    </xf>
    <xf numFmtId="4" fontId="1" fillId="7" borderId="34" xfId="0" applyNumberFormat="1" applyFont="1" applyFill="1" applyBorder="1" applyAlignment="1" applyProtection="1">
      <alignment horizontal="right" vertical="center"/>
    </xf>
    <xf numFmtId="4" fontId="1" fillId="7" borderId="39" xfId="0" applyNumberFormat="1" applyFont="1" applyFill="1" applyBorder="1" applyAlignment="1" applyProtection="1">
      <alignment horizontal="right" vertical="center"/>
    </xf>
    <xf numFmtId="0" fontId="1" fillId="7" borderId="71" xfId="0" applyFont="1" applyFill="1" applyBorder="1" applyAlignment="1" applyProtection="1">
      <alignment horizontal="center" vertical="center" wrapText="1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2" fontId="1" fillId="0" borderId="75" xfId="0" applyNumberFormat="1" applyFont="1" applyBorder="1" applyAlignment="1" applyProtection="1">
      <alignment horizontal="right" vertical="center"/>
    </xf>
    <xf numFmtId="172" fontId="1" fillId="0" borderId="48" xfId="0" applyNumberFormat="1" applyFont="1" applyBorder="1" applyAlignment="1" applyProtection="1">
      <alignment horizontal="right" vertical="center"/>
      <protection locked="0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3" fontId="1" fillId="0" borderId="46" xfId="0" applyNumberFormat="1" applyFont="1" applyBorder="1" applyAlignment="1" applyProtection="1">
      <alignment vertical="center"/>
      <protection locked="0"/>
    </xf>
    <xf numFmtId="174" fontId="1" fillId="3" borderId="51" xfId="1" applyNumberFormat="1" applyFont="1" applyFill="1" applyBorder="1" applyAlignment="1" applyProtection="1">
      <alignment horizontal="right" vertical="center"/>
    </xf>
    <xf numFmtId="175" fontId="1" fillId="0" borderId="0" xfId="0" applyNumberFormat="1" applyFont="1" applyBorder="1" applyAlignment="1" applyProtection="1">
      <alignment vertical="center"/>
    </xf>
    <xf numFmtId="176" fontId="2" fillId="0" borderId="76" xfId="2" applyNumberFormat="1" applyFont="1" applyBorder="1" applyAlignment="1" applyProtection="1">
      <alignment horizontal="right" vertical="center" wrapText="1"/>
    </xf>
    <xf numFmtId="164" fontId="1" fillId="7" borderId="39" xfId="2" applyFont="1" applyFill="1" applyBorder="1" applyAlignment="1" applyProtection="1">
      <alignment horizontal="right" vertical="center"/>
    </xf>
    <xf numFmtId="0" fontId="1" fillId="7" borderId="29" xfId="0" applyFont="1" applyFill="1" applyBorder="1" applyAlignment="1" applyProtection="1">
      <alignment horizontal="center" vertical="center" wrapText="1"/>
    </xf>
    <xf numFmtId="0" fontId="1" fillId="7" borderId="36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1" fillId="7" borderId="37" xfId="0" applyFont="1" applyFill="1" applyBorder="1" applyAlignment="1" applyProtection="1">
      <alignment horizontal="center" vertical="center" wrapText="1"/>
    </xf>
    <xf numFmtId="0" fontId="1" fillId="7" borderId="42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/>
    </xf>
    <xf numFmtId="0" fontId="2" fillId="6" borderId="16" xfId="0" applyFont="1" applyFill="1" applyBorder="1" applyAlignment="1" applyProtection="1">
      <alignment horizontal="center" vertical="center"/>
    </xf>
    <xf numFmtId="0" fontId="1" fillId="8" borderId="22" xfId="0" applyNumberFormat="1" applyFont="1" applyFill="1" applyBorder="1" applyAlignment="1" applyProtection="1">
      <alignment horizontal="center" vertical="center"/>
    </xf>
    <xf numFmtId="0" fontId="1" fillId="8" borderId="34" xfId="0" applyNumberFormat="1" applyFont="1" applyFill="1" applyBorder="1" applyAlignment="1" applyProtection="1">
      <alignment horizontal="center" vertical="center"/>
    </xf>
    <xf numFmtId="0" fontId="2" fillId="6" borderId="24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40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 wrapText="1"/>
    </xf>
    <xf numFmtId="0" fontId="2" fillId="6" borderId="25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35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4" fontId="1" fillId="0" borderId="33" xfId="0" applyNumberFormat="1" applyFont="1" applyBorder="1" applyAlignment="1" applyProtection="1">
      <alignment horizontal="center" vertical="center" wrapText="1"/>
    </xf>
    <xf numFmtId="4" fontId="1" fillId="0" borderId="39" xfId="0" applyNumberFormat="1" applyFont="1" applyBorder="1" applyAlignment="1" applyProtection="1">
      <alignment horizontal="center" vertical="center" wrapText="1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0" fontId="1" fillId="10" borderId="61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38" fontId="1" fillId="7" borderId="16" xfId="0" applyNumberFormat="1" applyFont="1" applyFill="1" applyBorder="1" applyAlignment="1" applyProtection="1">
      <alignment horizontal="center" vertical="center"/>
    </xf>
    <xf numFmtId="0" fontId="2" fillId="6" borderId="63" xfId="0" applyFont="1" applyFill="1" applyBorder="1" applyAlignment="1" applyProtection="1">
      <alignment horizontal="center" vertical="center" wrapText="1"/>
    </xf>
    <xf numFmtId="0" fontId="2" fillId="6" borderId="63" xfId="0" applyFont="1" applyFill="1" applyBorder="1" applyAlignment="1" applyProtection="1">
      <alignment horizontal="center" vertical="center"/>
    </xf>
    <xf numFmtId="0" fontId="2" fillId="6" borderId="36" xfId="0" applyFont="1" applyFill="1" applyBorder="1" applyAlignment="1" applyProtection="1">
      <alignment horizontal="center" vertical="center" wrapText="1"/>
    </xf>
    <xf numFmtId="0" fontId="1" fillId="7" borderId="64" xfId="0" applyFont="1" applyFill="1" applyBorder="1" applyAlignment="1" applyProtection="1">
      <alignment horizontal="center" vertical="center" wrapText="1"/>
    </xf>
    <xf numFmtId="0" fontId="1" fillId="7" borderId="67" xfId="0" applyFont="1" applyFill="1" applyBorder="1" applyAlignment="1" applyProtection="1">
      <alignment horizontal="center" vertical="center" wrapText="1"/>
    </xf>
    <xf numFmtId="173" fontId="2" fillId="0" borderId="66" xfId="0" applyNumberFormat="1" applyFont="1" applyBorder="1" applyAlignment="1" applyProtection="1">
      <alignment horizontal="center" vertical="center" wrapText="1"/>
    </xf>
    <xf numFmtId="173" fontId="2" fillId="0" borderId="70" xfId="0" applyNumberFormat="1" applyFont="1" applyBorder="1" applyAlignment="1" applyProtection="1">
      <alignment horizontal="center" vertical="center" wrapText="1"/>
    </xf>
    <xf numFmtId="173" fontId="2" fillId="0" borderId="73" xfId="0" applyNumberFormat="1" applyFont="1" applyBorder="1" applyAlignment="1" applyProtection="1">
      <alignment horizontal="center" vertical="center" wrapText="1"/>
    </xf>
    <xf numFmtId="0" fontId="1" fillId="7" borderId="68" xfId="0" applyFont="1" applyFill="1" applyBorder="1" applyAlignment="1" applyProtection="1">
      <alignment horizontal="center" vertical="center" wrapText="1"/>
    </xf>
    <xf numFmtId="0" fontId="1" fillId="7" borderId="72" xfId="0" applyFont="1" applyFill="1" applyBorder="1" applyAlignment="1" applyProtection="1">
      <alignment horizontal="center" vertical="center" wrapText="1"/>
    </xf>
    <xf numFmtId="0" fontId="1" fillId="7" borderId="69" xfId="0" applyFont="1" applyFill="1" applyBorder="1" applyAlignment="1" applyProtection="1">
      <alignment horizontal="center" vertical="center" wrapText="1"/>
    </xf>
    <xf numFmtId="0" fontId="1" fillId="7" borderId="32" xfId="0" applyFont="1" applyFill="1" applyBorder="1" applyAlignment="1" applyProtection="1">
      <alignment horizontal="center" vertical="center" wrapText="1"/>
    </xf>
    <xf numFmtId="0" fontId="1" fillId="7" borderId="65" xfId="0" applyFont="1" applyFill="1" applyBorder="1" applyAlignment="1" applyProtection="1">
      <alignment horizontal="center" vertical="center" wrapText="1"/>
    </xf>
    <xf numFmtId="176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</cellXfs>
  <cellStyles count="3">
    <cellStyle name="Euro" xfId="1"/>
    <cellStyle name="Normale" xfId="0" builtinId="0"/>
    <cellStyle name="Valuta" xfId="2" builtin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="60" zoomScaleNormal="50" workbookViewId="0">
      <selection activeCell="M12" sqref="M12:M21"/>
    </sheetView>
  </sheetViews>
  <sheetFormatPr defaultColWidth="9.140625" defaultRowHeight="18.75"/>
  <cols>
    <col min="1" max="1" width="6.7109375" style="65" customWidth="1"/>
    <col min="2" max="2" width="19.42578125" style="17" customWidth="1"/>
    <col min="3" max="3" width="18.85546875" style="17" customWidth="1"/>
    <col min="4" max="4" width="36" style="17" customWidth="1"/>
    <col min="5" max="5" width="28.7109375" style="17" customWidth="1"/>
    <col min="6" max="6" width="39.42578125" style="17" customWidth="1"/>
    <col min="7" max="7" width="30.5703125" style="17" customWidth="1"/>
    <col min="8" max="8" width="41.140625" style="17" customWidth="1"/>
    <col min="9" max="10" width="26.42578125" style="17" customWidth="1"/>
    <col min="11" max="11" width="24.140625" style="17" customWidth="1"/>
    <col min="12" max="12" width="22.140625" style="17" customWidth="1"/>
    <col min="13" max="13" width="25.5703125" style="17" customWidth="1"/>
    <col min="14" max="17" width="19.85546875" style="17" customWidth="1"/>
    <col min="18" max="18" width="19.85546875" style="5" customWidth="1"/>
    <col min="19" max="19" width="8.5703125" style="17" customWidth="1"/>
    <col min="20" max="16384" width="9.140625" style="17"/>
  </cols>
  <sheetData>
    <row r="1" spans="1:19" s="4" customFormat="1" ht="35.25" customHeight="1">
      <c r="A1" s="1"/>
      <c r="B1" s="108" t="s">
        <v>0</v>
      </c>
      <c r="C1" s="108"/>
      <c r="D1" s="108"/>
      <c r="E1" s="109" t="s">
        <v>48</v>
      </c>
      <c r="F1" s="109"/>
      <c r="G1" s="2" t="s">
        <v>1</v>
      </c>
      <c r="H1" s="3" t="s">
        <v>49</v>
      </c>
      <c r="L1" s="4" t="s">
        <v>2</v>
      </c>
      <c r="M1" s="5">
        <f>+P1-N7</f>
        <v>0</v>
      </c>
      <c r="N1" s="6" t="s">
        <v>3</v>
      </c>
      <c r="O1" s="7"/>
      <c r="P1" s="8">
        <f>SUM(H7:M7)</f>
        <v>276.51</v>
      </c>
      <c r="Q1" s="5" t="s">
        <v>4</v>
      </c>
    </row>
    <row r="2" spans="1:19" s="4" customFormat="1" ht="35.25" customHeight="1">
      <c r="A2" s="1"/>
      <c r="B2" s="110" t="s">
        <v>5</v>
      </c>
      <c r="C2" s="110"/>
      <c r="D2" s="110"/>
      <c r="E2" s="109"/>
      <c r="F2" s="109"/>
      <c r="G2" s="9"/>
      <c r="H2" s="9"/>
      <c r="N2" s="10" t="s">
        <v>6</v>
      </c>
      <c r="O2" s="11"/>
      <c r="P2" s="12"/>
      <c r="Q2" s="5" t="s">
        <v>7</v>
      </c>
    </row>
    <row r="3" spans="1:19" s="4" customFormat="1" ht="35.25" customHeight="1">
      <c r="A3" s="1"/>
      <c r="B3" s="110" t="s">
        <v>8</v>
      </c>
      <c r="C3" s="110"/>
      <c r="D3" s="110"/>
      <c r="E3" s="109" t="s">
        <v>7</v>
      </c>
      <c r="F3" s="109"/>
      <c r="N3" s="10" t="s">
        <v>9</v>
      </c>
      <c r="O3" s="11"/>
      <c r="P3" s="12">
        <f>+O7</f>
        <v>0</v>
      </c>
      <c r="Q3" s="13"/>
      <c r="R3" s="14"/>
    </row>
    <row r="4" spans="1:19" s="4" customFormat="1" ht="35.25" customHeight="1" thickBot="1">
      <c r="A4" s="1"/>
      <c r="E4" s="14"/>
      <c r="F4" s="14"/>
      <c r="G4" s="10" t="s">
        <v>10</v>
      </c>
      <c r="H4" s="15">
        <v>1</v>
      </c>
      <c r="I4" s="16"/>
      <c r="J4" s="16"/>
      <c r="K4" s="16"/>
      <c r="L4" s="17"/>
      <c r="M4" s="17"/>
      <c r="N4" s="18"/>
      <c r="O4" s="19"/>
      <c r="P4" s="20"/>
      <c r="Q4" s="13"/>
      <c r="R4" s="14"/>
    </row>
    <row r="5" spans="1:19" s="4" customFormat="1" ht="46.5" customHeight="1" thickTop="1" thickBot="1">
      <c r="A5" s="1"/>
      <c r="B5" s="21" t="s">
        <v>11</v>
      </c>
      <c r="C5" s="22"/>
      <c r="D5" s="23"/>
      <c r="E5" s="24">
        <v>10</v>
      </c>
      <c r="F5" s="14"/>
      <c r="G5" s="25" t="s">
        <v>12</v>
      </c>
      <c r="H5" s="15">
        <v>1.1100000000000001</v>
      </c>
      <c r="N5" s="113" t="s">
        <v>13</v>
      </c>
      <c r="O5" s="113"/>
      <c r="P5" s="26">
        <f>P1-P2-P3</f>
        <v>276.51</v>
      </c>
      <c r="Q5" s="13"/>
      <c r="R5" s="14"/>
    </row>
    <row r="6" spans="1:19" s="4" customFormat="1" ht="43.5" customHeight="1" thickTop="1" thickBot="1">
      <c r="A6" s="1"/>
      <c r="B6" s="27" t="s">
        <v>14</v>
      </c>
      <c r="C6" s="27"/>
      <c r="D6" s="27"/>
      <c r="E6" s="14"/>
      <c r="F6" s="14"/>
      <c r="G6" s="25" t="s">
        <v>15</v>
      </c>
      <c r="H6" s="28">
        <v>11.11</v>
      </c>
      <c r="R6" s="13"/>
      <c r="S6" s="14"/>
    </row>
    <row r="7" spans="1:19" s="4" customFormat="1" ht="27" customHeight="1" thickBot="1">
      <c r="A7" s="29"/>
      <c r="B7" s="30"/>
      <c r="C7" s="30"/>
      <c r="D7" s="31" t="s">
        <v>16</v>
      </c>
      <c r="E7" s="114" t="s">
        <v>17</v>
      </c>
      <c r="F7" s="115"/>
      <c r="G7" s="32">
        <f>SUM(G11:G40)</f>
        <v>0</v>
      </c>
      <c r="H7" s="32">
        <f>SUM(H11:H40)</f>
        <v>0</v>
      </c>
      <c r="I7" s="33">
        <f>SUM(I11:I40)</f>
        <v>0</v>
      </c>
      <c r="J7" s="34">
        <f>SUM(J11:J40)</f>
        <v>95</v>
      </c>
      <c r="K7" s="35">
        <f>SUM(K11:K40)</f>
        <v>39.51</v>
      </c>
      <c r="L7" s="35">
        <f>SUM(L11:L40)</f>
        <v>39</v>
      </c>
      <c r="M7" s="35">
        <f>SUM(M11:M40)</f>
        <v>103</v>
      </c>
      <c r="N7" s="35">
        <f>SUM(N11:N40)</f>
        <v>276.51</v>
      </c>
      <c r="O7" s="36">
        <f>SUM(O11:O40)</f>
        <v>0</v>
      </c>
      <c r="P7" s="13"/>
    </row>
    <row r="8" spans="1:19" ht="36" customHeight="1" thickTop="1" thickBot="1">
      <c r="A8" s="116"/>
      <c r="B8" s="37"/>
      <c r="C8" s="118" t="s">
        <v>18</v>
      </c>
      <c r="D8" s="121" t="s">
        <v>19</v>
      </c>
      <c r="E8" s="122" t="s">
        <v>20</v>
      </c>
      <c r="F8" s="123" t="s">
        <v>21</v>
      </c>
      <c r="G8" s="124" t="s">
        <v>22</v>
      </c>
      <c r="H8" s="125" t="s">
        <v>23</v>
      </c>
      <c r="I8" s="106" t="s">
        <v>24</v>
      </c>
      <c r="J8" s="106" t="s">
        <v>25</v>
      </c>
      <c r="K8" s="106" t="s">
        <v>26</v>
      </c>
      <c r="L8" s="128" t="s">
        <v>27</v>
      </c>
      <c r="M8" s="129"/>
      <c r="N8" s="130" t="s">
        <v>3</v>
      </c>
      <c r="O8" s="132" t="s">
        <v>28</v>
      </c>
      <c r="R8" s="17"/>
    </row>
    <row r="9" spans="1:19" ht="36" customHeight="1" thickTop="1" thickBot="1">
      <c r="A9" s="117"/>
      <c r="B9" s="37" t="s">
        <v>29</v>
      </c>
      <c r="C9" s="119"/>
      <c r="D9" s="122"/>
      <c r="E9" s="122"/>
      <c r="F9" s="123"/>
      <c r="G9" s="124"/>
      <c r="H9" s="126"/>
      <c r="I9" s="107" t="s">
        <v>30</v>
      </c>
      <c r="J9" s="107"/>
      <c r="K9" s="107" t="s">
        <v>31</v>
      </c>
      <c r="L9" s="106" t="s">
        <v>32</v>
      </c>
      <c r="M9" s="111" t="s">
        <v>33</v>
      </c>
      <c r="N9" s="131"/>
      <c r="O9" s="133"/>
      <c r="R9" s="17"/>
    </row>
    <row r="10" spans="1:19" ht="37.5" customHeight="1" thickTop="1" thickBot="1">
      <c r="A10" s="117"/>
      <c r="B10" s="38"/>
      <c r="C10" s="120"/>
      <c r="D10" s="122"/>
      <c r="E10" s="122"/>
      <c r="F10" s="123"/>
      <c r="G10" s="39" t="s">
        <v>34</v>
      </c>
      <c r="H10" s="127"/>
      <c r="I10" s="107"/>
      <c r="J10" s="107"/>
      <c r="K10" s="107"/>
      <c r="L10" s="107"/>
      <c r="M10" s="112"/>
      <c r="N10" s="131"/>
      <c r="O10" s="133"/>
      <c r="R10" s="17"/>
    </row>
    <row r="11" spans="1:19" ht="30" customHeight="1" thickTop="1">
      <c r="A11" s="40">
        <v>1</v>
      </c>
      <c r="B11" s="41">
        <v>41613</v>
      </c>
      <c r="C11" s="42" t="s">
        <v>54</v>
      </c>
      <c r="D11" s="42" t="s">
        <v>50</v>
      </c>
      <c r="E11" s="43"/>
      <c r="F11" s="43" t="s">
        <v>53</v>
      </c>
      <c r="G11" s="44"/>
      <c r="H11" s="45">
        <f>IF($E$3="si",($H$5/$H$6*G11),IF($E$3="no",G11*$H$4,0))</f>
        <v>0</v>
      </c>
      <c r="I11" s="46"/>
      <c r="J11" s="46">
        <v>5</v>
      </c>
      <c r="K11" s="47"/>
      <c r="L11" s="48"/>
      <c r="M11" s="49"/>
      <c r="N11" s="50">
        <f>SUM(H11:M11)</f>
        <v>5</v>
      </c>
      <c r="O11" s="51"/>
      <c r="P11" s="52"/>
      <c r="R11" s="17"/>
    </row>
    <row r="12" spans="1:19" ht="30" customHeight="1">
      <c r="A12" s="53">
        <v>2</v>
      </c>
      <c r="B12" s="41">
        <v>41613</v>
      </c>
      <c r="C12" s="42" t="s">
        <v>54</v>
      </c>
      <c r="D12" s="54" t="s">
        <v>51</v>
      </c>
      <c r="E12" s="43"/>
      <c r="F12" s="43" t="s">
        <v>53</v>
      </c>
      <c r="G12" s="55"/>
      <c r="H12" s="45">
        <f>IF($E$3="si",($H$5/$H$6*G12),IF($E$3="no",G12*$H$4,0))</f>
        <v>0</v>
      </c>
      <c r="I12" s="46"/>
      <c r="J12" s="46"/>
      <c r="K12" s="47"/>
      <c r="L12" s="48"/>
      <c r="M12" s="49">
        <v>6</v>
      </c>
      <c r="N12" s="50">
        <f>SUM(H12:M12)</f>
        <v>6</v>
      </c>
      <c r="O12" s="56"/>
      <c r="P12" s="52"/>
      <c r="R12" s="17"/>
    </row>
    <row r="13" spans="1:19" ht="30" customHeight="1">
      <c r="A13" s="53">
        <v>3</v>
      </c>
      <c r="B13" s="57">
        <v>41613</v>
      </c>
      <c r="C13" s="42" t="s">
        <v>54</v>
      </c>
      <c r="D13" s="42" t="s">
        <v>52</v>
      </c>
      <c r="E13" s="43"/>
      <c r="F13" s="43" t="s">
        <v>53</v>
      </c>
      <c r="G13" s="55"/>
      <c r="H13" s="45">
        <f t="shared" ref="H13:H40" si="0">IF($E$3="si",($H$5/$H$6*G13),IF($E$3="no",G13*$H$4,0))</f>
        <v>0</v>
      </c>
      <c r="I13" s="46"/>
      <c r="J13" s="46"/>
      <c r="K13" s="47"/>
      <c r="L13" s="48"/>
      <c r="M13" s="49">
        <v>22.5</v>
      </c>
      <c r="N13" s="50">
        <f>SUM(H13:M13)</f>
        <v>22.5</v>
      </c>
      <c r="O13" s="56"/>
      <c r="P13" s="52"/>
      <c r="R13" s="17"/>
    </row>
    <row r="14" spans="1:19" ht="30" customHeight="1">
      <c r="A14" s="53">
        <v>4</v>
      </c>
      <c r="B14" s="57">
        <v>41614</v>
      </c>
      <c r="C14" s="42" t="s">
        <v>54</v>
      </c>
      <c r="D14" s="42" t="s">
        <v>51</v>
      </c>
      <c r="E14" s="43"/>
      <c r="F14" s="43" t="s">
        <v>53</v>
      </c>
      <c r="G14" s="55"/>
      <c r="H14" s="45">
        <f t="shared" si="0"/>
        <v>0</v>
      </c>
      <c r="I14" s="46"/>
      <c r="J14" s="46"/>
      <c r="K14" s="47"/>
      <c r="L14" s="48"/>
      <c r="M14" s="49">
        <v>17.8</v>
      </c>
      <c r="N14" s="50">
        <f t="shared" ref="N14:N40" si="1">SUM(H14:M14)</f>
        <v>17.8</v>
      </c>
      <c r="O14" s="56"/>
      <c r="P14" s="52"/>
      <c r="R14" s="17"/>
    </row>
    <row r="15" spans="1:19" ht="30" customHeight="1">
      <c r="A15" s="53">
        <v>5</v>
      </c>
      <c r="B15" s="57">
        <v>41614</v>
      </c>
      <c r="C15" s="42" t="s">
        <v>54</v>
      </c>
      <c r="D15" s="42" t="s">
        <v>52</v>
      </c>
      <c r="E15" s="43"/>
      <c r="F15" s="43" t="s">
        <v>53</v>
      </c>
      <c r="G15" s="55"/>
      <c r="H15" s="45">
        <f t="shared" si="0"/>
        <v>0</v>
      </c>
      <c r="I15" s="46"/>
      <c r="J15" s="46"/>
      <c r="K15" s="47"/>
      <c r="L15" s="48"/>
      <c r="M15" s="49">
        <v>27</v>
      </c>
      <c r="N15" s="50">
        <f t="shared" si="1"/>
        <v>27</v>
      </c>
      <c r="O15" s="56"/>
      <c r="P15" s="52"/>
      <c r="R15" s="17"/>
    </row>
    <row r="16" spans="1:19" ht="30" customHeight="1">
      <c r="A16" s="53">
        <v>6</v>
      </c>
      <c r="B16" s="57">
        <v>41615</v>
      </c>
      <c r="C16" s="42" t="s">
        <v>54</v>
      </c>
      <c r="D16" s="42" t="s">
        <v>51</v>
      </c>
      <c r="E16" s="43"/>
      <c r="F16" s="43" t="s">
        <v>53</v>
      </c>
      <c r="G16" s="55"/>
      <c r="H16" s="45">
        <f t="shared" si="0"/>
        <v>0</v>
      </c>
      <c r="I16" s="46"/>
      <c r="J16" s="46"/>
      <c r="K16" s="47"/>
      <c r="L16" s="48"/>
      <c r="M16" s="49">
        <v>22.5</v>
      </c>
      <c r="N16" s="50">
        <f t="shared" si="1"/>
        <v>22.5</v>
      </c>
      <c r="O16" s="56"/>
      <c r="P16" s="52"/>
      <c r="R16" s="17"/>
    </row>
    <row r="17" spans="1:18">
      <c r="A17" s="53">
        <v>7</v>
      </c>
      <c r="B17" s="57">
        <v>41616</v>
      </c>
      <c r="C17" s="42" t="s">
        <v>54</v>
      </c>
      <c r="D17" s="42" t="s">
        <v>55</v>
      </c>
      <c r="E17" s="43"/>
      <c r="F17" s="43" t="s">
        <v>53</v>
      </c>
      <c r="G17" s="55"/>
      <c r="H17" s="45">
        <f t="shared" si="0"/>
        <v>0</v>
      </c>
      <c r="I17" s="46"/>
      <c r="J17" s="46"/>
      <c r="K17" s="47"/>
      <c r="L17" s="48">
        <v>39</v>
      </c>
      <c r="M17" s="49"/>
      <c r="N17" s="50">
        <f t="shared" si="1"/>
        <v>39</v>
      </c>
      <c r="O17" s="56"/>
      <c r="P17" s="52"/>
      <c r="R17" s="17"/>
    </row>
    <row r="18" spans="1:18">
      <c r="A18" s="53">
        <v>8</v>
      </c>
      <c r="B18" s="57">
        <v>41616</v>
      </c>
      <c r="C18" s="42" t="s">
        <v>59</v>
      </c>
      <c r="D18" s="42" t="s">
        <v>50</v>
      </c>
      <c r="E18" s="43"/>
      <c r="F18" s="43" t="s">
        <v>53</v>
      </c>
      <c r="G18" s="55"/>
      <c r="H18" s="45">
        <f t="shared" si="0"/>
        <v>0</v>
      </c>
      <c r="I18" s="46"/>
      <c r="J18" s="46">
        <v>90</v>
      </c>
      <c r="K18" s="47"/>
      <c r="L18" s="48"/>
      <c r="M18" s="48"/>
      <c r="N18" s="50">
        <f t="shared" si="1"/>
        <v>90</v>
      </c>
      <c r="O18" s="56"/>
      <c r="P18" s="52"/>
      <c r="R18" s="17"/>
    </row>
    <row r="19" spans="1:18">
      <c r="A19" s="53">
        <v>9</v>
      </c>
      <c r="B19" s="57">
        <v>41616</v>
      </c>
      <c r="C19" s="42" t="s">
        <v>59</v>
      </c>
      <c r="D19" s="54" t="s">
        <v>62</v>
      </c>
      <c r="E19" s="43"/>
      <c r="F19" s="43" t="s">
        <v>56</v>
      </c>
      <c r="G19" s="58"/>
      <c r="H19" s="45">
        <f t="shared" si="0"/>
        <v>0</v>
      </c>
      <c r="I19" s="46"/>
      <c r="J19" s="46"/>
      <c r="K19" s="47">
        <v>39.51</v>
      </c>
      <c r="L19" s="48"/>
      <c r="M19" s="48"/>
      <c r="N19" s="50">
        <f t="shared" si="1"/>
        <v>39.51</v>
      </c>
      <c r="O19" s="56"/>
      <c r="P19" s="52"/>
      <c r="R19" s="17"/>
    </row>
    <row r="20" spans="1:18">
      <c r="A20" s="53">
        <v>10</v>
      </c>
      <c r="B20" s="57">
        <v>41616</v>
      </c>
      <c r="C20" s="42" t="s">
        <v>59</v>
      </c>
      <c r="D20" s="54" t="s">
        <v>51</v>
      </c>
      <c r="E20" s="43"/>
      <c r="F20" s="43" t="s">
        <v>53</v>
      </c>
      <c r="G20" s="58"/>
      <c r="H20" s="45">
        <f t="shared" si="0"/>
        <v>0</v>
      </c>
      <c r="I20" s="46"/>
      <c r="J20" s="46"/>
      <c r="K20" s="47"/>
      <c r="L20" s="48"/>
      <c r="M20" s="48">
        <v>7.2</v>
      </c>
      <c r="N20" s="50">
        <f t="shared" si="1"/>
        <v>7.2</v>
      </c>
      <c r="O20" s="56"/>
      <c r="P20" s="52"/>
      <c r="R20" s="17"/>
    </row>
    <row r="21" spans="1:18">
      <c r="A21" s="53">
        <v>11</v>
      </c>
      <c r="B21" s="57"/>
      <c r="C21" s="42"/>
      <c r="D21" s="54"/>
      <c r="E21" s="43"/>
      <c r="F21" s="43"/>
      <c r="G21" s="58"/>
      <c r="H21" s="45">
        <f t="shared" si="0"/>
        <v>0</v>
      </c>
      <c r="I21" s="46"/>
      <c r="J21" s="46"/>
      <c r="K21" s="47"/>
      <c r="L21" s="48"/>
      <c r="M21" s="48"/>
      <c r="N21" s="50">
        <f t="shared" si="1"/>
        <v>0</v>
      </c>
      <c r="O21" s="56"/>
      <c r="P21" s="52"/>
      <c r="R21" s="17"/>
    </row>
    <row r="22" spans="1:18">
      <c r="A22" s="53">
        <v>12</v>
      </c>
      <c r="B22" s="57"/>
      <c r="C22" s="42"/>
      <c r="D22" s="54"/>
      <c r="E22" s="43"/>
      <c r="F22" s="43"/>
      <c r="G22" s="58"/>
      <c r="H22" s="45">
        <f t="shared" si="0"/>
        <v>0</v>
      </c>
      <c r="I22" s="46"/>
      <c r="J22" s="46"/>
      <c r="K22" s="47"/>
      <c r="L22" s="48"/>
      <c r="M22" s="48"/>
      <c r="N22" s="50">
        <f t="shared" si="1"/>
        <v>0</v>
      </c>
      <c r="O22" s="56"/>
      <c r="P22" s="52"/>
      <c r="R22" s="17"/>
    </row>
    <row r="23" spans="1:18">
      <c r="A23" s="53">
        <v>13</v>
      </c>
      <c r="B23" s="57"/>
      <c r="C23" s="42"/>
      <c r="D23" s="54"/>
      <c r="E23" s="43"/>
      <c r="F23" s="43"/>
      <c r="G23" s="58"/>
      <c r="H23" s="45">
        <f t="shared" si="0"/>
        <v>0</v>
      </c>
      <c r="I23" s="46"/>
      <c r="J23" s="46"/>
      <c r="K23" s="47"/>
      <c r="L23" s="48"/>
      <c r="M23" s="48"/>
      <c r="N23" s="50">
        <f t="shared" si="1"/>
        <v>0</v>
      </c>
      <c r="O23" s="56"/>
      <c r="P23" s="52"/>
      <c r="R23" s="17"/>
    </row>
    <row r="24" spans="1:18">
      <c r="A24" s="53">
        <v>14</v>
      </c>
      <c r="B24" s="57"/>
      <c r="C24" s="42"/>
      <c r="D24" s="54"/>
      <c r="E24" s="43"/>
      <c r="F24" s="43"/>
      <c r="G24" s="58"/>
      <c r="H24" s="45">
        <f t="shared" si="0"/>
        <v>0</v>
      </c>
      <c r="I24" s="46"/>
      <c r="J24" s="46"/>
      <c r="K24" s="47"/>
      <c r="L24" s="48"/>
      <c r="M24" s="48"/>
      <c r="N24" s="50">
        <f t="shared" si="1"/>
        <v>0</v>
      </c>
      <c r="O24" s="56"/>
      <c r="P24" s="52"/>
      <c r="R24" s="17"/>
    </row>
    <row r="25" spans="1:18">
      <c r="A25" s="53">
        <v>15</v>
      </c>
      <c r="B25" s="57"/>
      <c r="C25" s="42"/>
      <c r="D25" s="54"/>
      <c r="E25" s="43"/>
      <c r="F25" s="43"/>
      <c r="G25" s="58"/>
      <c r="H25" s="45">
        <f t="shared" si="0"/>
        <v>0</v>
      </c>
      <c r="I25" s="46"/>
      <c r="J25" s="46"/>
      <c r="K25" s="47"/>
      <c r="L25" s="48"/>
      <c r="M25" s="48"/>
      <c r="N25" s="50">
        <f t="shared" si="1"/>
        <v>0</v>
      </c>
      <c r="O25" s="56"/>
      <c r="P25" s="52"/>
      <c r="R25" s="17"/>
    </row>
    <row r="26" spans="1:18">
      <c r="A26" s="53">
        <v>16</v>
      </c>
      <c r="B26" s="57"/>
      <c r="C26" s="42"/>
      <c r="D26" s="54"/>
      <c r="E26" s="43"/>
      <c r="F26" s="43"/>
      <c r="G26" s="58"/>
      <c r="H26" s="45">
        <f t="shared" si="0"/>
        <v>0</v>
      </c>
      <c r="I26" s="46"/>
      <c r="J26" s="46"/>
      <c r="K26" s="47"/>
      <c r="L26" s="48"/>
      <c r="M26" s="48"/>
      <c r="N26" s="50">
        <f t="shared" si="1"/>
        <v>0</v>
      </c>
      <c r="O26" s="56"/>
      <c r="P26" s="52"/>
      <c r="R26" s="17"/>
    </row>
    <row r="27" spans="1:18">
      <c r="A27" s="53">
        <v>17</v>
      </c>
      <c r="B27" s="57"/>
      <c r="C27" s="42"/>
      <c r="D27" s="54"/>
      <c r="E27" s="43"/>
      <c r="F27" s="43"/>
      <c r="G27" s="58"/>
      <c r="H27" s="45">
        <f t="shared" si="0"/>
        <v>0</v>
      </c>
      <c r="I27" s="46"/>
      <c r="J27" s="46"/>
      <c r="K27" s="47"/>
      <c r="L27" s="48"/>
      <c r="M27" s="48"/>
      <c r="N27" s="50">
        <f t="shared" si="1"/>
        <v>0</v>
      </c>
      <c r="O27" s="56"/>
      <c r="P27" s="52"/>
      <c r="R27" s="17"/>
    </row>
    <row r="28" spans="1:18">
      <c r="A28" s="53">
        <v>18</v>
      </c>
      <c r="B28" s="57"/>
      <c r="C28" s="42"/>
      <c r="D28" s="54"/>
      <c r="E28" s="43"/>
      <c r="F28" s="43"/>
      <c r="G28" s="58"/>
      <c r="H28" s="45">
        <f t="shared" si="0"/>
        <v>0</v>
      </c>
      <c r="I28" s="46"/>
      <c r="J28" s="46"/>
      <c r="K28" s="47"/>
      <c r="L28" s="48"/>
      <c r="M28" s="48"/>
      <c r="N28" s="50">
        <f t="shared" si="1"/>
        <v>0</v>
      </c>
      <c r="O28" s="56"/>
      <c r="P28" s="52"/>
      <c r="R28" s="17"/>
    </row>
    <row r="29" spans="1:18">
      <c r="A29" s="53">
        <v>19</v>
      </c>
      <c r="B29" s="57"/>
      <c r="C29" s="42"/>
      <c r="D29" s="54"/>
      <c r="E29" s="43"/>
      <c r="F29" s="43"/>
      <c r="G29" s="58"/>
      <c r="H29" s="45">
        <f t="shared" si="0"/>
        <v>0</v>
      </c>
      <c r="I29" s="46"/>
      <c r="J29" s="46"/>
      <c r="K29" s="47"/>
      <c r="L29" s="48"/>
      <c r="M29" s="48"/>
      <c r="N29" s="50">
        <f t="shared" si="1"/>
        <v>0</v>
      </c>
      <c r="O29" s="56"/>
      <c r="P29" s="52"/>
      <c r="R29" s="17"/>
    </row>
    <row r="30" spans="1:18">
      <c r="A30" s="53">
        <v>20</v>
      </c>
      <c r="B30" s="57"/>
      <c r="C30" s="42"/>
      <c r="D30" s="54"/>
      <c r="E30" s="43"/>
      <c r="F30" s="43"/>
      <c r="G30" s="58"/>
      <c r="H30" s="45">
        <f t="shared" si="0"/>
        <v>0</v>
      </c>
      <c r="I30" s="46"/>
      <c r="J30" s="46"/>
      <c r="K30" s="47"/>
      <c r="L30" s="48"/>
      <c r="M30" s="48"/>
      <c r="N30" s="50">
        <f t="shared" si="1"/>
        <v>0</v>
      </c>
      <c r="O30" s="56"/>
      <c r="P30" s="52"/>
      <c r="R30" s="17"/>
    </row>
    <row r="31" spans="1:18">
      <c r="A31" s="53">
        <v>21</v>
      </c>
      <c r="B31" s="57"/>
      <c r="C31" s="42"/>
      <c r="D31" s="54"/>
      <c r="E31" s="43"/>
      <c r="F31" s="43"/>
      <c r="G31" s="58"/>
      <c r="H31" s="45">
        <f t="shared" si="0"/>
        <v>0</v>
      </c>
      <c r="I31" s="46"/>
      <c r="J31" s="46"/>
      <c r="K31" s="47"/>
      <c r="L31" s="48"/>
      <c r="M31" s="48"/>
      <c r="N31" s="50">
        <f t="shared" si="1"/>
        <v>0</v>
      </c>
      <c r="O31" s="56"/>
      <c r="P31" s="52"/>
      <c r="R31" s="17"/>
    </row>
    <row r="32" spans="1:18">
      <c r="A32" s="53">
        <v>22</v>
      </c>
      <c r="B32" s="57"/>
      <c r="C32" s="42"/>
      <c r="D32" s="54"/>
      <c r="E32" s="43"/>
      <c r="F32" s="43"/>
      <c r="G32" s="58"/>
      <c r="H32" s="45">
        <f t="shared" si="0"/>
        <v>0</v>
      </c>
      <c r="I32" s="46"/>
      <c r="J32" s="46"/>
      <c r="K32" s="47"/>
      <c r="L32" s="48"/>
      <c r="M32" s="48"/>
      <c r="N32" s="50">
        <f t="shared" si="1"/>
        <v>0</v>
      </c>
      <c r="O32" s="56"/>
      <c r="P32" s="52"/>
      <c r="R32" s="17"/>
    </row>
    <row r="33" spans="1:18">
      <c r="A33" s="53">
        <v>23</v>
      </c>
      <c r="B33" s="57"/>
      <c r="C33" s="42"/>
      <c r="D33" s="54"/>
      <c r="E33" s="43"/>
      <c r="F33" s="43"/>
      <c r="G33" s="58"/>
      <c r="H33" s="45">
        <f t="shared" si="0"/>
        <v>0</v>
      </c>
      <c r="I33" s="46"/>
      <c r="J33" s="46"/>
      <c r="K33" s="47"/>
      <c r="L33" s="48"/>
      <c r="M33" s="48"/>
      <c r="N33" s="50">
        <f t="shared" si="1"/>
        <v>0</v>
      </c>
      <c r="O33" s="56"/>
      <c r="P33" s="52"/>
      <c r="R33" s="17"/>
    </row>
    <row r="34" spans="1:18">
      <c r="A34" s="53">
        <v>24</v>
      </c>
      <c r="B34" s="57"/>
      <c r="C34" s="42"/>
      <c r="D34" s="54"/>
      <c r="E34" s="43"/>
      <c r="F34" s="43"/>
      <c r="G34" s="58"/>
      <c r="H34" s="45">
        <f t="shared" si="0"/>
        <v>0</v>
      </c>
      <c r="I34" s="46"/>
      <c r="J34" s="46"/>
      <c r="K34" s="47"/>
      <c r="L34" s="48"/>
      <c r="M34" s="48"/>
      <c r="N34" s="50">
        <f t="shared" si="1"/>
        <v>0</v>
      </c>
      <c r="O34" s="56"/>
      <c r="P34" s="52"/>
      <c r="R34" s="17"/>
    </row>
    <row r="35" spans="1:18">
      <c r="A35" s="53">
        <v>25</v>
      </c>
      <c r="B35" s="57"/>
      <c r="C35" s="42"/>
      <c r="D35" s="54"/>
      <c r="E35" s="43"/>
      <c r="F35" s="43"/>
      <c r="G35" s="58"/>
      <c r="H35" s="45">
        <f t="shared" si="0"/>
        <v>0</v>
      </c>
      <c r="I35" s="46"/>
      <c r="J35" s="46"/>
      <c r="K35" s="47"/>
      <c r="L35" s="48"/>
      <c r="M35" s="48"/>
      <c r="N35" s="50">
        <f t="shared" si="1"/>
        <v>0</v>
      </c>
      <c r="O35" s="56"/>
      <c r="P35" s="52"/>
      <c r="R35" s="17"/>
    </row>
    <row r="36" spans="1:18">
      <c r="A36" s="53">
        <v>26</v>
      </c>
      <c r="B36" s="57"/>
      <c r="C36" s="42"/>
      <c r="D36" s="54"/>
      <c r="E36" s="43"/>
      <c r="F36" s="43"/>
      <c r="G36" s="58"/>
      <c r="H36" s="46">
        <f t="shared" si="0"/>
        <v>0</v>
      </c>
      <c r="I36" s="46"/>
      <c r="J36" s="46"/>
      <c r="K36" s="47"/>
      <c r="L36" s="48"/>
      <c r="M36" s="48"/>
      <c r="N36" s="50">
        <f t="shared" si="1"/>
        <v>0</v>
      </c>
      <c r="O36" s="56"/>
      <c r="P36" s="52"/>
      <c r="R36" s="17"/>
    </row>
    <row r="37" spans="1:18">
      <c r="A37" s="53">
        <v>27</v>
      </c>
      <c r="B37" s="57"/>
      <c r="C37" s="42"/>
      <c r="D37" s="54"/>
      <c r="E37" s="43"/>
      <c r="F37" s="43"/>
      <c r="G37" s="58"/>
      <c r="H37" s="46">
        <f t="shared" si="0"/>
        <v>0</v>
      </c>
      <c r="I37" s="46"/>
      <c r="J37" s="46"/>
      <c r="K37" s="47"/>
      <c r="L37" s="48"/>
      <c r="M37" s="48"/>
      <c r="N37" s="50">
        <f t="shared" si="1"/>
        <v>0</v>
      </c>
      <c r="O37" s="56"/>
      <c r="P37" s="52"/>
      <c r="R37" s="17"/>
    </row>
    <row r="38" spans="1:18">
      <c r="A38" s="53">
        <v>28</v>
      </c>
      <c r="B38" s="57"/>
      <c r="C38" s="42"/>
      <c r="D38" s="54"/>
      <c r="E38" s="43"/>
      <c r="F38" s="43"/>
      <c r="G38" s="58"/>
      <c r="H38" s="46">
        <f t="shared" si="0"/>
        <v>0</v>
      </c>
      <c r="I38" s="46"/>
      <c r="J38" s="46"/>
      <c r="K38" s="47"/>
      <c r="L38" s="48"/>
      <c r="M38" s="48"/>
      <c r="N38" s="50">
        <f t="shared" si="1"/>
        <v>0</v>
      </c>
      <c r="O38" s="56"/>
      <c r="P38" s="52"/>
      <c r="R38" s="17"/>
    </row>
    <row r="39" spans="1:18">
      <c r="A39" s="53">
        <v>29</v>
      </c>
      <c r="B39" s="57"/>
      <c r="C39" s="42"/>
      <c r="D39" s="54"/>
      <c r="E39" s="43"/>
      <c r="F39" s="43"/>
      <c r="G39" s="58"/>
      <c r="H39" s="46">
        <f t="shared" si="0"/>
        <v>0</v>
      </c>
      <c r="I39" s="46"/>
      <c r="J39" s="46"/>
      <c r="K39" s="47"/>
      <c r="L39" s="48"/>
      <c r="M39" s="48"/>
      <c r="N39" s="50">
        <f t="shared" si="1"/>
        <v>0</v>
      </c>
      <c r="O39" s="56"/>
      <c r="P39" s="52"/>
      <c r="R39" s="17"/>
    </row>
    <row r="40" spans="1:18">
      <c r="A40" s="53">
        <v>30</v>
      </c>
      <c r="B40" s="57"/>
      <c r="C40" s="42"/>
      <c r="D40" s="54"/>
      <c r="E40" s="43"/>
      <c r="F40" s="43"/>
      <c r="G40" s="58"/>
      <c r="H40" s="46">
        <f t="shared" si="0"/>
        <v>0</v>
      </c>
      <c r="I40" s="46"/>
      <c r="J40" s="46"/>
      <c r="K40" s="47"/>
      <c r="L40" s="48"/>
      <c r="M40" s="48"/>
      <c r="N40" s="50">
        <f t="shared" si="1"/>
        <v>0</v>
      </c>
      <c r="O40" s="56"/>
      <c r="P40" s="52"/>
      <c r="R40" s="17"/>
    </row>
    <row r="41" spans="1:18">
      <c r="P41" s="66"/>
    </row>
    <row r="42" spans="1:18">
      <c r="A42" s="67"/>
      <c r="B42" s="68"/>
      <c r="C42" s="68"/>
      <c r="D42" s="68"/>
      <c r="E42" s="68"/>
      <c r="F42" s="68"/>
      <c r="G42" s="68"/>
      <c r="H42" s="68"/>
      <c r="I42" s="68"/>
      <c r="J42" s="69"/>
      <c r="K42" s="69"/>
      <c r="L42" s="68"/>
      <c r="M42" s="68"/>
      <c r="N42" s="68"/>
      <c r="O42" s="68"/>
      <c r="P42" s="70"/>
      <c r="Q42" s="5"/>
    </row>
    <row r="43" spans="1:18">
      <c r="A43" s="71"/>
      <c r="B43" s="72"/>
      <c r="C43" s="73"/>
      <c r="D43" s="74"/>
      <c r="E43" s="74"/>
      <c r="F43" s="75"/>
      <c r="G43" s="76"/>
      <c r="H43" s="77"/>
      <c r="I43" s="78"/>
      <c r="J43" s="69"/>
      <c r="K43" s="69"/>
      <c r="L43" s="78"/>
      <c r="M43" s="78"/>
      <c r="N43" s="79"/>
      <c r="O43" s="80"/>
      <c r="P43" s="69"/>
      <c r="Q43" s="5"/>
    </row>
    <row r="44" spans="1:18">
      <c r="A44" s="67"/>
      <c r="B44" s="81" t="s">
        <v>35</v>
      </c>
      <c r="C44" s="81"/>
      <c r="D44" s="81"/>
      <c r="E44" s="68"/>
      <c r="F44" s="68"/>
      <c r="G44" s="81" t="s">
        <v>36</v>
      </c>
      <c r="H44" s="81"/>
      <c r="I44" s="81"/>
      <c r="J44" s="69"/>
      <c r="K44" s="69"/>
      <c r="L44" s="81" t="s">
        <v>37</v>
      </c>
      <c r="M44" s="81"/>
      <c r="N44" s="81"/>
      <c r="O44" s="68"/>
      <c r="P44" s="69"/>
      <c r="Q44" s="5"/>
    </row>
    <row r="45" spans="1:18">
      <c r="A45" s="67"/>
      <c r="B45" s="68"/>
      <c r="C45" s="68"/>
      <c r="D45" s="68"/>
      <c r="E45" s="68"/>
      <c r="F45" s="68"/>
      <c r="G45" s="68"/>
      <c r="H45" s="68"/>
      <c r="I45" s="68"/>
      <c r="J45" s="69"/>
      <c r="K45" s="69"/>
      <c r="L45" s="68"/>
      <c r="M45" s="68"/>
      <c r="N45" s="68"/>
      <c r="O45" s="68"/>
      <c r="P45" s="69"/>
      <c r="Q45" s="5"/>
    </row>
    <row r="46" spans="1:18">
      <c r="A46" s="67"/>
      <c r="B46" s="68"/>
      <c r="C46" s="68"/>
      <c r="D46" s="68"/>
      <c r="E46" s="68"/>
      <c r="F46" s="68"/>
      <c r="G46" s="68"/>
      <c r="H46" s="68"/>
      <c r="I46" s="68"/>
      <c r="J46" s="69"/>
      <c r="K46" s="69"/>
      <c r="L46" s="68"/>
      <c r="M46" s="68"/>
      <c r="N46" s="68"/>
      <c r="O46" s="68"/>
      <c r="P46" s="69"/>
      <c r="Q46" s="5"/>
    </row>
  </sheetData>
  <mergeCells count="23"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conditionalFormatting sqref="M1">
    <cfRule type="cellIs" dxfId="1" priority="1" operator="notEqual">
      <formula>0</formula>
    </cfRule>
  </conditionalFormatting>
  <dataValidations count="13">
    <dataValidation type="textLength" operator="greaterThan" allowBlank="1" sqref="C43 D12">
      <formula1>1</formula1>
      <formula2>0</formula2>
    </dataValidation>
    <dataValidation type="date" operator="greaterThanOrEqual" showErrorMessage="1" errorTitle="Data" error="Inserire una data superiore al 1/11/2000" sqref="B43 B11:B12">
      <formula1>36831</formula1>
      <formula2>0</formula2>
    </dataValidation>
    <dataValidation type="textLength" operator="greaterThan" sqref="F43 G19:G40">
      <formula1>1</formula1>
      <formula2>0</formula2>
    </dataValidation>
    <dataValidation type="textLength" operator="greaterThan" allowBlank="1" showErrorMessage="1" sqref="D43:E43 F19:F40">
      <formula1>1</formula1>
      <formula2>0</formula2>
    </dataValidation>
    <dataValidation type="decimal" operator="greaterThanOrEqual" allowBlank="1" showErrorMessage="1" errorTitle="Valore" error="Inserire un numero maggiore o uguale a 0 (zero)!" sqref="H43:M43 L11:M40 K17:K40 H11:K11 H12:J40">
      <formula1>0</formula1>
      <formula2>0</formula2>
    </dataValidation>
    <dataValidation type="whole" operator="greaterThanOrEqual" allowBlank="1" showErrorMessage="1" errorTitle="Valore" error="Inserire un numero maggiore o uguale a 0 (zero)!" sqref="N43 N11:N40">
      <formula1>0</formula1>
      <formula2>0</formula2>
    </dataValidation>
    <dataValidation type="list" allowBlank="1" showInputMessage="1" showErrorMessage="1" sqref="E3:F3">
      <formula1>$Q$1:$Q$2</formula1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60" zoomScaleNormal="100" workbookViewId="0">
      <selection activeCell="F27" sqref="F27"/>
    </sheetView>
  </sheetViews>
  <sheetFormatPr defaultColWidth="9.140625" defaultRowHeight="18.75"/>
  <cols>
    <col min="1" max="1" width="6.7109375" style="65" customWidth="1"/>
    <col min="2" max="2" width="16.5703125" style="17" customWidth="1"/>
    <col min="3" max="3" width="27.7109375" style="17" customWidth="1"/>
    <col min="4" max="4" width="29.5703125" style="17" customWidth="1"/>
    <col min="5" max="5" width="22.85546875" style="17" customWidth="1"/>
    <col min="6" max="6" width="42.85546875" style="17" customWidth="1"/>
    <col min="7" max="7" width="18.28515625" style="17" customWidth="1"/>
    <col min="8" max="8" width="26.42578125" style="17" customWidth="1"/>
    <col min="9" max="9" width="22.42578125" style="17" customWidth="1"/>
    <col min="10" max="11" width="25.85546875" style="17" customWidth="1"/>
    <col min="12" max="12" width="25.5703125" style="17" customWidth="1"/>
    <col min="13" max="13" width="19.85546875" style="17" customWidth="1"/>
    <col min="14" max="14" width="30.7109375" style="17" customWidth="1"/>
    <col min="15" max="15" width="27.28515625" style="17" customWidth="1"/>
    <col min="16" max="16" width="19.85546875" style="17" customWidth="1"/>
    <col min="17" max="17" width="19.85546875" style="5" hidden="1" customWidth="1"/>
    <col min="18" max="18" width="31.140625" style="17" customWidth="1"/>
    <col min="19" max="16384" width="9.140625" style="17"/>
  </cols>
  <sheetData>
    <row r="1" spans="1:18" s="4" customFormat="1" ht="65.25" customHeight="1">
      <c r="A1" s="1"/>
      <c r="B1" s="108" t="s">
        <v>0</v>
      </c>
      <c r="C1" s="108"/>
      <c r="D1" s="109" t="s">
        <v>48</v>
      </c>
      <c r="E1" s="109"/>
      <c r="F1" s="2" t="s">
        <v>1</v>
      </c>
      <c r="G1" s="3" t="s">
        <v>49</v>
      </c>
      <c r="L1" s="4" t="s">
        <v>2</v>
      </c>
      <c r="M1" s="5">
        <f>+P1-N7</f>
        <v>0</v>
      </c>
      <c r="N1" s="6" t="s">
        <v>3</v>
      </c>
      <c r="O1" s="7"/>
      <c r="P1" s="82">
        <f>SUM(H7:M7)</f>
        <v>12829.539999999999</v>
      </c>
      <c r="Q1" s="5" t="s">
        <v>38</v>
      </c>
      <c r="R1" s="152">
        <f>SUM(P11:P22)</f>
        <v>723.29627458055188</v>
      </c>
    </row>
    <row r="2" spans="1:18" s="4" customFormat="1" ht="57.75" customHeight="1">
      <c r="A2" s="1"/>
      <c r="B2" s="110" t="s">
        <v>5</v>
      </c>
      <c r="C2" s="110"/>
      <c r="D2" s="109"/>
      <c r="E2" s="109"/>
      <c r="F2" s="9"/>
      <c r="G2" s="9"/>
      <c r="N2" s="10" t="s">
        <v>6</v>
      </c>
      <c r="O2" s="11"/>
      <c r="P2" s="12"/>
      <c r="Q2" s="5" t="s">
        <v>7</v>
      </c>
      <c r="R2" s="153" t="s">
        <v>7</v>
      </c>
    </row>
    <row r="3" spans="1:18" s="4" customFormat="1" ht="35.25" customHeight="1">
      <c r="A3" s="1"/>
      <c r="B3" s="110" t="s">
        <v>8</v>
      </c>
      <c r="C3" s="110"/>
      <c r="D3" s="109" t="s">
        <v>7</v>
      </c>
      <c r="E3" s="109"/>
      <c r="N3" s="10" t="s">
        <v>9</v>
      </c>
      <c r="O3" s="11"/>
      <c r="P3" s="83">
        <f>+O7</f>
        <v>0</v>
      </c>
      <c r="Q3" s="13"/>
      <c r="R3" s="153">
        <v>0</v>
      </c>
    </row>
    <row r="4" spans="1:18" s="4" customFormat="1" ht="35.25" customHeight="1" thickBot="1">
      <c r="A4" s="1"/>
      <c r="D4" s="14"/>
      <c r="E4" s="14"/>
      <c r="F4" s="10" t="s">
        <v>10</v>
      </c>
      <c r="G4" s="84">
        <v>1</v>
      </c>
      <c r="H4" s="16"/>
      <c r="I4" s="16"/>
      <c r="J4" s="17"/>
      <c r="K4" s="17"/>
      <c r="L4" s="17"/>
      <c r="M4" s="17"/>
      <c r="N4" s="18"/>
      <c r="O4" s="19"/>
      <c r="P4" s="20"/>
      <c r="Q4" s="13"/>
      <c r="R4" s="153"/>
    </row>
    <row r="5" spans="1:18" s="4" customFormat="1" ht="43.5" customHeight="1" thickTop="1" thickBot="1">
      <c r="A5" s="1"/>
      <c r="B5" s="21" t="s">
        <v>11</v>
      </c>
      <c r="C5" s="23"/>
      <c r="D5" s="24">
        <v>12</v>
      </c>
      <c r="E5" s="14"/>
      <c r="F5" s="10" t="s">
        <v>39</v>
      </c>
      <c r="G5" s="84">
        <v>1.1100000000000001</v>
      </c>
      <c r="N5" s="113" t="s">
        <v>13</v>
      </c>
      <c r="O5" s="113"/>
      <c r="P5" s="85">
        <f>P1-P2-P3</f>
        <v>12829.539999999999</v>
      </c>
      <c r="Q5" s="13"/>
      <c r="R5" s="152">
        <f>R1-R3</f>
        <v>723.29627458055188</v>
      </c>
    </row>
    <row r="6" spans="1:18" s="4" customFormat="1" ht="43.5" customHeight="1" thickTop="1" thickBot="1">
      <c r="A6" s="1"/>
      <c r="B6" s="86" t="s">
        <v>61</v>
      </c>
      <c r="C6" s="86"/>
      <c r="D6" s="103">
        <v>17.7376</v>
      </c>
      <c r="E6" s="14"/>
      <c r="F6" s="10" t="s">
        <v>40</v>
      </c>
      <c r="G6" s="87">
        <v>11.11</v>
      </c>
      <c r="Q6" s="13"/>
    </row>
    <row r="7" spans="1:18" s="4" customFormat="1" ht="27" customHeight="1" thickTop="1" thickBot="1">
      <c r="A7" s="134" t="s">
        <v>16</v>
      </c>
      <c r="B7" s="135"/>
      <c r="C7" s="136"/>
      <c r="D7" s="137" t="s">
        <v>17</v>
      </c>
      <c r="E7" s="138"/>
      <c r="F7" s="138"/>
      <c r="G7" s="88">
        <f>SUM(G11:G40)</f>
        <v>0</v>
      </c>
      <c r="H7" s="89">
        <f>SUM(H11:H40)</f>
        <v>0</v>
      </c>
      <c r="I7" s="90">
        <f>SUM(I11:I40)</f>
        <v>0</v>
      </c>
      <c r="J7" s="90">
        <f>SUM(J11:J40)</f>
        <v>1760</v>
      </c>
      <c r="K7" s="90">
        <f>SUM(K11:K40)</f>
        <v>46.4</v>
      </c>
      <c r="L7" s="90">
        <f>SUM(L11:L40)</f>
        <v>10119.14</v>
      </c>
      <c r="M7" s="91">
        <f>SUM(M11:M40)</f>
        <v>904</v>
      </c>
      <c r="N7" s="92">
        <f>SUM(N11:N40)</f>
        <v>12829.539999999999</v>
      </c>
      <c r="O7" s="93">
        <f>SUM(O11:O40)</f>
        <v>0</v>
      </c>
      <c r="P7" s="105">
        <f>SUM(P11:P40)</f>
        <v>723.29627458055188</v>
      </c>
    </row>
    <row r="8" spans="1:18" ht="36" customHeight="1" thickTop="1" thickBot="1">
      <c r="A8" s="117"/>
      <c r="B8" s="122" t="s">
        <v>29</v>
      </c>
      <c r="C8" s="122" t="s">
        <v>18</v>
      </c>
      <c r="D8" s="139" t="s">
        <v>19</v>
      </c>
      <c r="E8" s="122" t="s">
        <v>41</v>
      </c>
      <c r="F8" s="141" t="s">
        <v>42</v>
      </c>
      <c r="G8" s="142" t="s">
        <v>22</v>
      </c>
      <c r="H8" s="151" t="s">
        <v>23</v>
      </c>
      <c r="I8" s="107" t="s">
        <v>24</v>
      </c>
      <c r="J8" s="106" t="s">
        <v>25</v>
      </c>
      <c r="K8" s="106" t="s">
        <v>26</v>
      </c>
      <c r="L8" s="128" t="s">
        <v>27</v>
      </c>
      <c r="M8" s="129"/>
      <c r="N8" s="131" t="s">
        <v>3</v>
      </c>
      <c r="O8" s="133" t="s">
        <v>28</v>
      </c>
      <c r="P8" s="144" t="s">
        <v>47</v>
      </c>
      <c r="Q8" s="17"/>
    </row>
    <row r="9" spans="1:18" ht="36" customHeight="1" thickTop="1" thickBot="1">
      <c r="A9" s="117"/>
      <c r="B9" s="122" t="s">
        <v>43</v>
      </c>
      <c r="C9" s="122"/>
      <c r="D9" s="140"/>
      <c r="E9" s="122"/>
      <c r="F9" s="141"/>
      <c r="G9" s="143"/>
      <c r="H9" s="151" t="s">
        <v>30</v>
      </c>
      <c r="I9" s="107" t="s">
        <v>30</v>
      </c>
      <c r="J9" s="107"/>
      <c r="K9" s="107" t="s">
        <v>31</v>
      </c>
      <c r="L9" s="147" t="s">
        <v>32</v>
      </c>
      <c r="M9" s="149" t="s">
        <v>33</v>
      </c>
      <c r="N9" s="131"/>
      <c r="O9" s="133"/>
      <c r="P9" s="145"/>
      <c r="Q9" s="17"/>
    </row>
    <row r="10" spans="1:18" ht="37.5" customHeight="1" thickTop="1" thickBot="1">
      <c r="A10" s="117"/>
      <c r="B10" s="122"/>
      <c r="C10" s="122"/>
      <c r="D10" s="140"/>
      <c r="E10" s="122"/>
      <c r="F10" s="141"/>
      <c r="G10" s="94" t="s">
        <v>34</v>
      </c>
      <c r="H10" s="151"/>
      <c r="I10" s="107"/>
      <c r="J10" s="107"/>
      <c r="K10" s="107"/>
      <c r="L10" s="148"/>
      <c r="M10" s="150"/>
      <c r="N10" s="131"/>
      <c r="O10" s="133"/>
      <c r="P10" s="146"/>
      <c r="Q10" s="17"/>
    </row>
    <row r="11" spans="1:18" ht="30" customHeight="1" thickTop="1">
      <c r="A11" s="40">
        <v>1</v>
      </c>
      <c r="B11" s="41">
        <v>41617</v>
      </c>
      <c r="C11" s="42" t="s">
        <v>59</v>
      </c>
      <c r="D11" s="95" t="s">
        <v>57</v>
      </c>
      <c r="E11" s="95" t="s">
        <v>58</v>
      </c>
      <c r="F11" s="101"/>
      <c r="G11" s="97"/>
      <c r="H11" s="98">
        <f>IF($D$3="si",($G$5/$G$6*G11),IF($D$3="no",G11*$G$4,0))</f>
        <v>0</v>
      </c>
      <c r="I11" s="47"/>
      <c r="J11" s="48">
        <v>360</v>
      </c>
      <c r="K11" s="99"/>
      <c r="L11" s="99"/>
      <c r="M11" s="64"/>
      <c r="N11" s="102">
        <f>SUM(H11:M11)</f>
        <v>360</v>
      </c>
      <c r="O11" s="51"/>
      <c r="P11" s="104">
        <f t="shared" ref="P11:P40" si="0">N11/$D$6</f>
        <v>20.295868663178783</v>
      </c>
      <c r="Q11" s="17"/>
    </row>
    <row r="12" spans="1:18" ht="30" customHeight="1">
      <c r="A12" s="53">
        <v>2</v>
      </c>
      <c r="B12" s="41">
        <v>41617</v>
      </c>
      <c r="C12" s="42" t="s">
        <v>59</v>
      </c>
      <c r="D12" s="95" t="s">
        <v>57</v>
      </c>
      <c r="E12" s="95" t="s">
        <v>58</v>
      </c>
      <c r="F12" s="96"/>
      <c r="G12" s="100"/>
      <c r="H12" s="98">
        <f>IF($D$3="si",($G$5/$G$6*G12),IF($D$3="no",G12*$G$4,0))</f>
        <v>0</v>
      </c>
      <c r="I12" s="47"/>
      <c r="J12" s="48">
        <v>300</v>
      </c>
      <c r="K12" s="99"/>
      <c r="L12" s="49"/>
      <c r="M12" s="64"/>
      <c r="N12" s="102">
        <f>SUM(H12:M12)</f>
        <v>300</v>
      </c>
      <c r="O12" s="56"/>
      <c r="P12" s="104">
        <f t="shared" si="0"/>
        <v>16.913223885982319</v>
      </c>
      <c r="Q12" s="17"/>
    </row>
    <row r="13" spans="1:18" ht="30" customHeight="1">
      <c r="A13" s="53">
        <v>3</v>
      </c>
      <c r="B13" s="57">
        <v>41619</v>
      </c>
      <c r="C13" s="42" t="s">
        <v>59</v>
      </c>
      <c r="D13" s="95" t="s">
        <v>57</v>
      </c>
      <c r="E13" s="95" t="s">
        <v>58</v>
      </c>
      <c r="F13" s="96"/>
      <c r="G13" s="100"/>
      <c r="H13" s="98">
        <f t="shared" ref="H13:H39" si="1">IF($D$3="si",($G$5/$G$6*G13),IF($D$3="no",G13*$G$4,0))</f>
        <v>0</v>
      </c>
      <c r="I13" s="47"/>
      <c r="J13" s="48">
        <v>150</v>
      </c>
      <c r="K13" s="99"/>
      <c r="L13" s="49"/>
      <c r="M13" s="64"/>
      <c r="N13" s="102">
        <f t="shared" ref="N13:N26" si="2">SUM(H13:M13)</f>
        <v>150</v>
      </c>
      <c r="O13" s="56"/>
      <c r="P13" s="104">
        <f t="shared" si="0"/>
        <v>8.4566119429911595</v>
      </c>
      <c r="Q13" s="17"/>
    </row>
    <row r="14" spans="1:18" ht="30" customHeight="1">
      <c r="A14" s="53">
        <v>4</v>
      </c>
      <c r="B14" s="57">
        <v>41621</v>
      </c>
      <c r="C14" s="42" t="s">
        <v>59</v>
      </c>
      <c r="D14" s="95" t="s">
        <v>57</v>
      </c>
      <c r="E14" s="95" t="s">
        <v>58</v>
      </c>
      <c r="F14" s="96"/>
      <c r="G14" s="100"/>
      <c r="H14" s="98">
        <f t="shared" si="1"/>
        <v>0</v>
      </c>
      <c r="I14" s="47"/>
      <c r="J14" s="48">
        <v>800</v>
      </c>
      <c r="K14" s="99"/>
      <c r="L14" s="49"/>
      <c r="M14" s="64"/>
      <c r="N14" s="102">
        <f t="shared" si="2"/>
        <v>800</v>
      </c>
      <c r="O14" s="56"/>
      <c r="P14" s="104">
        <f t="shared" si="0"/>
        <v>45.10193036261952</v>
      </c>
      <c r="Q14" s="17"/>
    </row>
    <row r="15" spans="1:18" ht="30" customHeight="1">
      <c r="A15" s="53">
        <v>5</v>
      </c>
      <c r="B15" s="57">
        <v>41623</v>
      </c>
      <c r="C15" s="42" t="s">
        <v>59</v>
      </c>
      <c r="D15" s="95" t="s">
        <v>60</v>
      </c>
      <c r="E15" s="95" t="s">
        <v>58</v>
      </c>
      <c r="F15" s="96"/>
      <c r="G15" s="100"/>
      <c r="H15" s="98">
        <f t="shared" si="1"/>
        <v>0</v>
      </c>
      <c r="I15" s="47"/>
      <c r="J15" s="48"/>
      <c r="K15" s="99">
        <v>46.4</v>
      </c>
      <c r="L15" s="49"/>
      <c r="M15" s="64"/>
      <c r="N15" s="102">
        <f t="shared" si="2"/>
        <v>46.4</v>
      </c>
      <c r="O15" s="56"/>
      <c r="P15" s="104">
        <f t="shared" si="0"/>
        <v>2.6159119610319319</v>
      </c>
      <c r="Q15" s="17"/>
    </row>
    <row r="16" spans="1:18" ht="30" customHeight="1">
      <c r="A16" s="53">
        <v>6</v>
      </c>
      <c r="B16" s="57">
        <v>41623</v>
      </c>
      <c r="C16" s="42" t="s">
        <v>59</v>
      </c>
      <c r="D16" s="95" t="s">
        <v>57</v>
      </c>
      <c r="E16" s="95" t="s">
        <v>58</v>
      </c>
      <c r="F16" s="96"/>
      <c r="G16" s="100"/>
      <c r="H16" s="98">
        <f t="shared" si="1"/>
        <v>0</v>
      </c>
      <c r="I16" s="47"/>
      <c r="J16" s="48">
        <v>100</v>
      </c>
      <c r="K16" s="99"/>
      <c r="L16" s="49"/>
      <c r="M16" s="64"/>
      <c r="N16" s="102">
        <f t="shared" si="2"/>
        <v>100</v>
      </c>
      <c r="O16" s="56"/>
      <c r="P16" s="104">
        <f t="shared" si="0"/>
        <v>5.6377412953274399</v>
      </c>
      <c r="Q16" s="17"/>
    </row>
    <row r="17" spans="1:17">
      <c r="A17" s="53">
        <v>7</v>
      </c>
      <c r="B17" s="57">
        <v>41623</v>
      </c>
      <c r="C17" s="42" t="s">
        <v>59</v>
      </c>
      <c r="D17" s="95" t="s">
        <v>51</v>
      </c>
      <c r="E17" s="95" t="s">
        <v>58</v>
      </c>
      <c r="F17" s="96"/>
      <c r="G17" s="100"/>
      <c r="H17" s="98">
        <f t="shared" si="1"/>
        <v>0</v>
      </c>
      <c r="I17" s="47"/>
      <c r="J17" s="48"/>
      <c r="K17" s="99"/>
      <c r="L17" s="49"/>
      <c r="M17" s="64">
        <v>136</v>
      </c>
      <c r="N17" s="102">
        <f t="shared" si="2"/>
        <v>136</v>
      </c>
      <c r="O17" s="56"/>
      <c r="P17" s="104">
        <f t="shared" si="0"/>
        <v>7.6673281616453179</v>
      </c>
      <c r="Q17" s="17"/>
    </row>
    <row r="18" spans="1:17">
      <c r="A18" s="53">
        <v>8</v>
      </c>
      <c r="B18" s="57">
        <v>41623</v>
      </c>
      <c r="C18" s="42" t="s">
        <v>59</v>
      </c>
      <c r="D18" s="95" t="s">
        <v>57</v>
      </c>
      <c r="E18" s="95" t="s">
        <v>58</v>
      </c>
      <c r="F18" s="96"/>
      <c r="G18" s="100"/>
      <c r="H18" s="98">
        <f t="shared" si="1"/>
        <v>0</v>
      </c>
      <c r="I18" s="47"/>
      <c r="J18" s="48">
        <v>50</v>
      </c>
      <c r="K18" s="99"/>
      <c r="L18" s="49"/>
      <c r="M18" s="64"/>
      <c r="N18" s="102">
        <f t="shared" si="2"/>
        <v>50</v>
      </c>
      <c r="O18" s="56"/>
      <c r="P18" s="104">
        <f t="shared" si="0"/>
        <v>2.81887064766372</v>
      </c>
      <c r="Q18" s="17"/>
    </row>
    <row r="19" spans="1:17">
      <c r="A19" s="53">
        <v>9</v>
      </c>
      <c r="B19" s="57">
        <v>41624</v>
      </c>
      <c r="C19" s="42" t="s">
        <v>59</v>
      </c>
      <c r="D19" s="95" t="s">
        <v>51</v>
      </c>
      <c r="E19" s="95" t="s">
        <v>58</v>
      </c>
      <c r="F19" s="61"/>
      <c r="G19" s="100"/>
      <c r="H19" s="98">
        <f t="shared" si="1"/>
        <v>0</v>
      </c>
      <c r="I19" s="47"/>
      <c r="J19" s="48"/>
      <c r="K19" s="99"/>
      <c r="L19" s="49"/>
      <c r="M19" s="64">
        <v>197</v>
      </c>
      <c r="N19" s="102">
        <f t="shared" si="2"/>
        <v>197</v>
      </c>
      <c r="O19" s="56"/>
      <c r="P19" s="104">
        <f t="shared" si="0"/>
        <v>11.106350351795056</v>
      </c>
      <c r="Q19" s="17"/>
    </row>
    <row r="20" spans="1:17">
      <c r="A20" s="53">
        <v>10</v>
      </c>
      <c r="B20" s="57">
        <v>41626</v>
      </c>
      <c r="C20" s="42" t="s">
        <v>59</v>
      </c>
      <c r="D20" s="95" t="s">
        <v>51</v>
      </c>
      <c r="E20" s="95" t="s">
        <v>58</v>
      </c>
      <c r="F20" s="61"/>
      <c r="G20" s="100"/>
      <c r="H20" s="98">
        <f t="shared" si="1"/>
        <v>0</v>
      </c>
      <c r="I20" s="47"/>
      <c r="J20" s="48"/>
      <c r="K20" s="99"/>
      <c r="L20" s="49"/>
      <c r="M20" s="64">
        <v>197</v>
      </c>
      <c r="N20" s="102">
        <f t="shared" si="2"/>
        <v>197</v>
      </c>
      <c r="O20" s="56"/>
      <c r="P20" s="104">
        <f t="shared" si="0"/>
        <v>11.106350351795056</v>
      </c>
      <c r="Q20" s="17"/>
    </row>
    <row r="21" spans="1:17">
      <c r="A21" s="53">
        <v>11</v>
      </c>
      <c r="B21" s="57">
        <v>41627</v>
      </c>
      <c r="C21" s="54" t="s">
        <v>59</v>
      </c>
      <c r="D21" s="95" t="s">
        <v>51</v>
      </c>
      <c r="E21" s="95" t="s">
        <v>58</v>
      </c>
      <c r="F21" s="54"/>
      <c r="G21" s="100"/>
      <c r="H21" s="98">
        <f t="shared" si="1"/>
        <v>0</v>
      </c>
      <c r="I21" s="47"/>
      <c r="J21" s="63"/>
      <c r="K21" s="49"/>
      <c r="L21" s="49"/>
      <c r="M21" s="64">
        <v>374</v>
      </c>
      <c r="N21" s="102">
        <f t="shared" si="2"/>
        <v>374</v>
      </c>
      <c r="O21" s="56"/>
      <c r="P21" s="104">
        <f t="shared" si="0"/>
        <v>21.085152444524624</v>
      </c>
      <c r="Q21" s="17"/>
    </row>
    <row r="22" spans="1:17">
      <c r="A22" s="53">
        <v>12</v>
      </c>
      <c r="B22" s="57">
        <v>20</v>
      </c>
      <c r="C22" s="54" t="s">
        <v>59</v>
      </c>
      <c r="D22" s="95" t="s">
        <v>55</v>
      </c>
      <c r="E22" s="95" t="s">
        <v>58</v>
      </c>
      <c r="F22" s="54"/>
      <c r="G22" s="100"/>
      <c r="H22" s="98">
        <f t="shared" si="1"/>
        <v>0</v>
      </c>
      <c r="I22" s="48"/>
      <c r="J22" s="48"/>
      <c r="K22" s="99"/>
      <c r="L22" s="49">
        <v>10119.14</v>
      </c>
      <c r="M22" s="64"/>
      <c r="N22" s="102">
        <f t="shared" si="2"/>
        <v>10119.14</v>
      </c>
      <c r="O22" s="56"/>
      <c r="P22" s="104">
        <f t="shared" si="0"/>
        <v>570.49093451199701</v>
      </c>
      <c r="Q22" s="17"/>
    </row>
    <row r="23" spans="1:17">
      <c r="A23" s="53">
        <v>13</v>
      </c>
      <c r="B23" s="41"/>
      <c r="C23" s="54"/>
      <c r="D23" s="60"/>
      <c r="E23" s="95"/>
      <c r="F23" s="62"/>
      <c r="G23" s="100"/>
      <c r="H23" s="98">
        <f t="shared" si="1"/>
        <v>0</v>
      </c>
      <c r="I23" s="59"/>
      <c r="J23" s="63"/>
      <c r="K23" s="49"/>
      <c r="L23" s="49"/>
      <c r="M23" s="64"/>
      <c r="N23" s="102">
        <f t="shared" si="2"/>
        <v>0</v>
      </c>
      <c r="O23" s="56"/>
      <c r="P23" s="104">
        <f t="shared" si="0"/>
        <v>0</v>
      </c>
      <c r="Q23" s="17"/>
    </row>
    <row r="24" spans="1:17">
      <c r="A24" s="53">
        <v>14</v>
      </c>
      <c r="B24" s="41"/>
      <c r="C24" s="54"/>
      <c r="D24" s="60"/>
      <c r="E24" s="61"/>
      <c r="F24" s="62"/>
      <c r="G24" s="100"/>
      <c r="H24" s="98">
        <f t="shared" si="1"/>
        <v>0</v>
      </c>
      <c r="I24" s="59"/>
      <c r="J24" s="63"/>
      <c r="K24" s="49"/>
      <c r="L24" s="49"/>
      <c r="M24" s="64"/>
      <c r="N24" s="102">
        <f t="shared" si="2"/>
        <v>0</v>
      </c>
      <c r="O24" s="56"/>
      <c r="P24" s="104">
        <f t="shared" si="0"/>
        <v>0</v>
      </c>
      <c r="Q24" s="17"/>
    </row>
    <row r="25" spans="1:17">
      <c r="A25" s="53">
        <v>15</v>
      </c>
      <c r="B25" s="41"/>
      <c r="C25" s="54"/>
      <c r="D25" s="60"/>
      <c r="E25" s="61"/>
      <c r="F25" s="62"/>
      <c r="G25" s="100"/>
      <c r="H25" s="98">
        <f t="shared" si="1"/>
        <v>0</v>
      </c>
      <c r="I25" s="59"/>
      <c r="J25" s="63"/>
      <c r="K25" s="49"/>
      <c r="L25" s="49"/>
      <c r="M25" s="64"/>
      <c r="N25" s="102">
        <f t="shared" si="2"/>
        <v>0</v>
      </c>
      <c r="O25" s="56"/>
      <c r="P25" s="104">
        <f t="shared" si="0"/>
        <v>0</v>
      </c>
      <c r="Q25" s="17"/>
    </row>
    <row r="26" spans="1:17">
      <c r="A26" s="53">
        <v>16</v>
      </c>
      <c r="B26" s="41"/>
      <c r="C26" s="54"/>
      <c r="D26" s="60"/>
      <c r="E26" s="61"/>
      <c r="F26" s="62"/>
      <c r="G26" s="100"/>
      <c r="H26" s="98">
        <f t="shared" si="1"/>
        <v>0</v>
      </c>
      <c r="I26" s="59"/>
      <c r="J26" s="63"/>
      <c r="K26" s="49"/>
      <c r="L26" s="49"/>
      <c r="M26" s="64"/>
      <c r="N26" s="102">
        <f t="shared" si="2"/>
        <v>0</v>
      </c>
      <c r="O26" s="56"/>
      <c r="P26" s="104">
        <f t="shared" si="0"/>
        <v>0</v>
      </c>
      <c r="Q26" s="17"/>
    </row>
    <row r="27" spans="1:17">
      <c r="A27" s="53">
        <v>17</v>
      </c>
      <c r="B27" s="41"/>
      <c r="C27" s="54"/>
      <c r="D27" s="60"/>
      <c r="E27" s="61"/>
      <c r="F27" s="62"/>
      <c r="G27" s="100"/>
      <c r="H27" s="98">
        <f t="shared" si="1"/>
        <v>0</v>
      </c>
      <c r="I27" s="59"/>
      <c r="J27" s="63"/>
      <c r="K27" s="49"/>
      <c r="L27" s="49"/>
      <c r="M27" s="64"/>
      <c r="N27" s="102">
        <f>SUM(H27:M27)</f>
        <v>0</v>
      </c>
      <c r="O27" s="56"/>
      <c r="P27" s="104">
        <f t="shared" si="0"/>
        <v>0</v>
      </c>
      <c r="Q27" s="17"/>
    </row>
    <row r="28" spans="1:17">
      <c r="A28" s="53">
        <v>18</v>
      </c>
      <c r="B28" s="41"/>
      <c r="C28" s="54"/>
      <c r="D28" s="60"/>
      <c r="E28" s="61"/>
      <c r="F28" s="62"/>
      <c r="G28" s="100"/>
      <c r="H28" s="98">
        <f t="shared" si="1"/>
        <v>0</v>
      </c>
      <c r="I28" s="59"/>
      <c r="J28" s="63"/>
      <c r="K28" s="49"/>
      <c r="L28" s="49"/>
      <c r="M28" s="64"/>
      <c r="N28" s="102">
        <f t="shared" ref="N28:N38" si="3">SUM(H28:M28)</f>
        <v>0</v>
      </c>
      <c r="O28" s="56"/>
      <c r="P28" s="104">
        <f t="shared" si="0"/>
        <v>0</v>
      </c>
      <c r="Q28" s="17"/>
    </row>
    <row r="29" spans="1:17">
      <c r="A29" s="53">
        <v>19</v>
      </c>
      <c r="B29" s="41"/>
      <c r="C29" s="54"/>
      <c r="D29" s="60"/>
      <c r="E29" s="61"/>
      <c r="F29" s="62"/>
      <c r="G29" s="100"/>
      <c r="H29" s="98">
        <f t="shared" si="1"/>
        <v>0</v>
      </c>
      <c r="I29" s="59"/>
      <c r="J29" s="63"/>
      <c r="K29" s="49"/>
      <c r="L29" s="49"/>
      <c r="M29" s="64"/>
      <c r="N29" s="102">
        <f t="shared" si="3"/>
        <v>0</v>
      </c>
      <c r="O29" s="56"/>
      <c r="P29" s="104">
        <f t="shared" si="0"/>
        <v>0</v>
      </c>
      <c r="Q29" s="17"/>
    </row>
    <row r="30" spans="1:17">
      <c r="A30" s="53">
        <v>20</v>
      </c>
      <c r="B30" s="41"/>
      <c r="C30" s="54"/>
      <c r="D30" s="60"/>
      <c r="E30" s="61"/>
      <c r="F30" s="62"/>
      <c r="G30" s="100"/>
      <c r="H30" s="98">
        <f t="shared" si="1"/>
        <v>0</v>
      </c>
      <c r="I30" s="59"/>
      <c r="J30" s="63"/>
      <c r="K30" s="49"/>
      <c r="L30" s="49"/>
      <c r="M30" s="64"/>
      <c r="N30" s="102">
        <f t="shared" si="3"/>
        <v>0</v>
      </c>
      <c r="O30" s="56"/>
      <c r="P30" s="104">
        <f t="shared" si="0"/>
        <v>0</v>
      </c>
      <c r="Q30" s="17"/>
    </row>
    <row r="31" spans="1:17">
      <c r="A31" s="53">
        <v>21</v>
      </c>
      <c r="B31" s="41"/>
      <c r="C31" s="54"/>
      <c r="D31" s="60"/>
      <c r="E31" s="61"/>
      <c r="F31" s="62"/>
      <c r="G31" s="100"/>
      <c r="H31" s="98">
        <f t="shared" si="1"/>
        <v>0</v>
      </c>
      <c r="I31" s="59"/>
      <c r="J31" s="63"/>
      <c r="K31" s="49"/>
      <c r="L31" s="49"/>
      <c r="M31" s="64"/>
      <c r="N31" s="102">
        <f t="shared" si="3"/>
        <v>0</v>
      </c>
      <c r="O31" s="56"/>
      <c r="P31" s="104">
        <f t="shared" si="0"/>
        <v>0</v>
      </c>
      <c r="Q31" s="17"/>
    </row>
    <row r="32" spans="1:17">
      <c r="A32" s="53">
        <v>22</v>
      </c>
      <c r="B32" s="41"/>
      <c r="C32" s="54"/>
      <c r="D32" s="60"/>
      <c r="E32" s="61"/>
      <c r="F32" s="62"/>
      <c r="G32" s="100"/>
      <c r="H32" s="98">
        <f t="shared" si="1"/>
        <v>0</v>
      </c>
      <c r="I32" s="59"/>
      <c r="J32" s="63"/>
      <c r="K32" s="49"/>
      <c r="L32" s="49"/>
      <c r="M32" s="64"/>
      <c r="N32" s="102">
        <f t="shared" si="3"/>
        <v>0</v>
      </c>
      <c r="O32" s="56"/>
      <c r="P32" s="104">
        <f t="shared" si="0"/>
        <v>0</v>
      </c>
      <c r="Q32" s="17"/>
    </row>
    <row r="33" spans="1:17">
      <c r="A33" s="53">
        <v>23</v>
      </c>
      <c r="B33" s="41"/>
      <c r="C33" s="54"/>
      <c r="D33" s="60"/>
      <c r="E33" s="61"/>
      <c r="F33" s="62"/>
      <c r="G33" s="100"/>
      <c r="H33" s="98">
        <f t="shared" si="1"/>
        <v>0</v>
      </c>
      <c r="I33" s="59"/>
      <c r="J33" s="63"/>
      <c r="K33" s="49"/>
      <c r="L33" s="49"/>
      <c r="M33" s="64"/>
      <c r="N33" s="102">
        <f t="shared" si="3"/>
        <v>0</v>
      </c>
      <c r="O33" s="56"/>
      <c r="P33" s="104">
        <f t="shared" si="0"/>
        <v>0</v>
      </c>
      <c r="Q33" s="17"/>
    </row>
    <row r="34" spans="1:17">
      <c r="A34" s="53">
        <v>24</v>
      </c>
      <c r="B34" s="41"/>
      <c r="C34" s="54"/>
      <c r="D34" s="60"/>
      <c r="E34" s="61"/>
      <c r="F34" s="62"/>
      <c r="G34" s="100"/>
      <c r="H34" s="98">
        <f t="shared" si="1"/>
        <v>0</v>
      </c>
      <c r="I34" s="59"/>
      <c r="J34" s="63"/>
      <c r="K34" s="49"/>
      <c r="L34" s="49"/>
      <c r="M34" s="64"/>
      <c r="N34" s="102">
        <f t="shared" si="3"/>
        <v>0</v>
      </c>
      <c r="O34" s="56"/>
      <c r="P34" s="104">
        <f t="shared" si="0"/>
        <v>0</v>
      </c>
      <c r="Q34" s="17"/>
    </row>
    <row r="35" spans="1:17">
      <c r="A35" s="53">
        <v>25</v>
      </c>
      <c r="B35" s="41"/>
      <c r="C35" s="54"/>
      <c r="D35" s="60"/>
      <c r="E35" s="61"/>
      <c r="F35" s="62"/>
      <c r="G35" s="100"/>
      <c r="H35" s="98">
        <f t="shared" si="1"/>
        <v>0</v>
      </c>
      <c r="I35" s="59"/>
      <c r="J35" s="63"/>
      <c r="K35" s="49"/>
      <c r="L35" s="49"/>
      <c r="M35" s="64"/>
      <c r="N35" s="102">
        <f t="shared" si="3"/>
        <v>0</v>
      </c>
      <c r="O35" s="56"/>
      <c r="P35" s="104">
        <f t="shared" si="0"/>
        <v>0</v>
      </c>
      <c r="Q35" s="17"/>
    </row>
    <row r="36" spans="1:17">
      <c r="A36" s="53">
        <v>26</v>
      </c>
      <c r="B36" s="41"/>
      <c r="C36" s="54"/>
      <c r="D36" s="60"/>
      <c r="E36" s="61"/>
      <c r="F36" s="62"/>
      <c r="G36" s="100"/>
      <c r="H36" s="98">
        <f t="shared" si="1"/>
        <v>0</v>
      </c>
      <c r="I36" s="59"/>
      <c r="J36" s="63"/>
      <c r="K36" s="49"/>
      <c r="L36" s="49"/>
      <c r="M36" s="64"/>
      <c r="N36" s="102">
        <f t="shared" si="3"/>
        <v>0</v>
      </c>
      <c r="O36" s="56"/>
      <c r="P36" s="104">
        <f t="shared" si="0"/>
        <v>0</v>
      </c>
      <c r="Q36" s="17"/>
    </row>
    <row r="37" spans="1:17">
      <c r="A37" s="53">
        <v>27</v>
      </c>
      <c r="B37" s="41"/>
      <c r="C37" s="54"/>
      <c r="D37" s="60"/>
      <c r="E37" s="61"/>
      <c r="F37" s="62"/>
      <c r="G37" s="100"/>
      <c r="H37" s="98">
        <f>IF($D$3="si",($G$5/$G$6*G37),IF($D$3="no",G37*$G$4,0))</f>
        <v>0</v>
      </c>
      <c r="I37" s="59"/>
      <c r="J37" s="63"/>
      <c r="K37" s="49"/>
      <c r="L37" s="49"/>
      <c r="M37" s="64"/>
      <c r="N37" s="102">
        <f t="shared" si="3"/>
        <v>0</v>
      </c>
      <c r="O37" s="56"/>
      <c r="P37" s="104">
        <f t="shared" si="0"/>
        <v>0</v>
      </c>
      <c r="Q37" s="17"/>
    </row>
    <row r="38" spans="1:17">
      <c r="A38" s="53">
        <v>28</v>
      </c>
      <c r="B38" s="41"/>
      <c r="C38" s="54"/>
      <c r="D38" s="60"/>
      <c r="E38" s="61"/>
      <c r="F38" s="62"/>
      <c r="G38" s="100"/>
      <c r="H38" s="98">
        <f t="shared" si="1"/>
        <v>0</v>
      </c>
      <c r="I38" s="59"/>
      <c r="J38" s="63"/>
      <c r="K38" s="49"/>
      <c r="L38" s="49"/>
      <c r="M38" s="64"/>
      <c r="N38" s="102">
        <f t="shared" si="3"/>
        <v>0</v>
      </c>
      <c r="O38" s="56"/>
      <c r="P38" s="104">
        <f t="shared" si="0"/>
        <v>0</v>
      </c>
      <c r="Q38" s="17"/>
    </row>
    <row r="39" spans="1:17">
      <c r="A39" s="53">
        <v>29</v>
      </c>
      <c r="B39" s="41"/>
      <c r="C39" s="54"/>
      <c r="D39" s="60"/>
      <c r="E39" s="61"/>
      <c r="F39" s="62"/>
      <c r="G39" s="100"/>
      <c r="H39" s="98">
        <f t="shared" si="1"/>
        <v>0</v>
      </c>
      <c r="I39" s="59"/>
      <c r="J39" s="63"/>
      <c r="K39" s="49"/>
      <c r="L39" s="49"/>
      <c r="M39" s="64"/>
      <c r="N39" s="102">
        <f>SUM(H39:M39)</f>
        <v>0</v>
      </c>
      <c r="O39" s="56"/>
      <c r="P39" s="104">
        <f t="shared" si="0"/>
        <v>0</v>
      </c>
      <c r="Q39" s="17"/>
    </row>
    <row r="40" spans="1:17">
      <c r="A40" s="53">
        <v>30</v>
      </c>
      <c r="B40" s="41"/>
      <c r="C40" s="54"/>
      <c r="D40" s="60"/>
      <c r="E40" s="61"/>
      <c r="F40" s="62"/>
      <c r="G40" s="100"/>
      <c r="H40" s="98">
        <f>IF($D$3="si",($G$5/$G$6*G40),IF($D$3="no",G40*$G$4,0))</f>
        <v>0</v>
      </c>
      <c r="I40" s="59"/>
      <c r="J40" s="63"/>
      <c r="K40" s="49"/>
      <c r="L40" s="49"/>
      <c r="M40" s="64"/>
      <c r="N40" s="102">
        <f t="shared" ref="N40" si="4">SUM(H40:M40)</f>
        <v>0</v>
      </c>
      <c r="O40" s="56"/>
      <c r="P40" s="104">
        <f t="shared" si="0"/>
        <v>0</v>
      </c>
      <c r="Q40" s="17"/>
    </row>
    <row r="41" spans="1:17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Q41" s="17"/>
    </row>
    <row r="42" spans="1:17">
      <c r="A42" s="71"/>
      <c r="B42" s="72"/>
      <c r="C42" s="73"/>
      <c r="D42" s="74"/>
      <c r="E42" s="74"/>
      <c r="F42" s="75"/>
      <c r="G42" s="76"/>
      <c r="H42" s="77"/>
      <c r="I42" s="78"/>
      <c r="J42" s="78"/>
      <c r="K42" s="78"/>
      <c r="L42" s="78"/>
      <c r="M42" s="78"/>
      <c r="N42" s="79"/>
      <c r="O42" s="80"/>
      <c r="Q42" s="17"/>
    </row>
    <row r="43" spans="1:17">
      <c r="A43" s="67"/>
      <c r="B43" s="81" t="s">
        <v>44</v>
      </c>
      <c r="C43" s="81"/>
      <c r="D43" s="81"/>
      <c r="E43" s="68"/>
      <c r="F43" s="68"/>
      <c r="G43" s="81" t="s">
        <v>45</v>
      </c>
      <c r="H43" s="81"/>
      <c r="I43" s="81"/>
      <c r="J43" s="68"/>
      <c r="K43" s="68"/>
      <c r="L43" s="81" t="s">
        <v>46</v>
      </c>
      <c r="M43" s="81"/>
      <c r="N43" s="81"/>
      <c r="O43" s="68"/>
      <c r="Q43" s="17"/>
    </row>
    <row r="44" spans="1:17">
      <c r="A44" s="67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Q44" s="17"/>
    </row>
    <row r="45" spans="1:17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Q45" s="17"/>
    </row>
  </sheetData>
  <mergeCells count="26">
    <mergeCell ref="P8:P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1">
    <dataValidation type="textLength" operator="greaterThan" allowBlank="1" sqref="C42 C23:C40 C21">
      <formula1>1</formula1>
      <formula2>0</formula2>
    </dataValidation>
    <dataValidation type="date" operator="greaterThanOrEqual" showErrorMessage="1" errorTitle="Data" error="Inserire una data superiore al 1/11/2000" sqref="B42 B23:B40 B11:B12">
      <formula1>36831</formula1>
      <formula2>0</formula2>
    </dataValidation>
    <dataValidation type="textLength" operator="greaterThan" sqref="F42 F23:F40 F19:F20">
      <formula1>1</formula1>
      <formula2>0</formula2>
    </dataValidation>
    <dataValidation type="textLength" operator="greaterThan" allowBlank="1" showErrorMessage="1" sqref="D42:E42 E24:E40 D23:D40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H12:H40 J13:L22 I17:I22 J11:M12 H11:I11 I23:M40 M18:M22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Expense EURO</vt:lpstr>
      <vt:lpstr>Expense Value MXN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 Gallucci</cp:lastModifiedBy>
  <cp:lastPrinted>2014-01-13T15:53:36Z</cp:lastPrinted>
  <dcterms:created xsi:type="dcterms:W3CDTF">2013-11-13T16:07:28Z</dcterms:created>
  <dcterms:modified xsi:type="dcterms:W3CDTF">2014-01-13T16:04:07Z</dcterms:modified>
</cp:coreProperties>
</file>