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Estero'!$A$1:$R$45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H12" l="1"/>
  <c r="N12" s="1"/>
  <c r="H11" i="1"/>
  <c r="H11" i="3"/>
  <c r="H123" i="1"/>
  <c r="P129"/>
  <c r="H129"/>
  <c r="N129" s="1"/>
  <c r="O7" i="3"/>
  <c r="P3" s="1"/>
  <c r="M7"/>
  <c r="L7"/>
  <c r="K7"/>
  <c r="J7"/>
  <c r="I7"/>
  <c r="G7"/>
  <c r="H37"/>
  <c r="H40"/>
  <c r="N11" i="1"/>
  <c r="H128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28"/>
  <c r="N128"/>
  <c r="P127"/>
  <c r="N127"/>
  <c r="P126"/>
  <c r="N126"/>
  <c r="P125"/>
  <c r="N125"/>
  <c r="P124"/>
  <c r="N124"/>
  <c r="P123"/>
  <c r="N123"/>
  <c r="P122"/>
  <c r="N122"/>
  <c r="P121"/>
  <c r="N121"/>
  <c r="P120"/>
  <c r="N120"/>
  <c r="P119"/>
  <c r="N119"/>
  <c r="P118"/>
  <c r="N118"/>
  <c r="P117"/>
  <c r="N117"/>
  <c r="P116"/>
  <c r="N116"/>
  <c r="P115"/>
  <c r="N115"/>
  <c r="P114"/>
  <c r="N114"/>
  <c r="P113"/>
  <c r="N113"/>
  <c r="P112"/>
  <c r="N112"/>
  <c r="P111"/>
  <c r="N111"/>
  <c r="P110"/>
  <c r="N110"/>
  <c r="P109"/>
  <c r="N109"/>
  <c r="P108"/>
  <c r="N108"/>
  <c r="P107"/>
  <c r="N107"/>
  <c r="P106"/>
  <c r="N106"/>
  <c r="P105"/>
  <c r="N105"/>
  <c r="P104"/>
  <c r="N104"/>
  <c r="P103"/>
  <c r="N103"/>
  <c r="P102"/>
  <c r="N102"/>
  <c r="P101"/>
  <c r="N101"/>
  <c r="P100"/>
  <c r="N100"/>
  <c r="P99"/>
  <c r="N99"/>
  <c r="P98"/>
  <c r="N98"/>
  <c r="P97"/>
  <c r="N97"/>
  <c r="P96"/>
  <c r="N96"/>
  <c r="P95"/>
  <c r="N95"/>
  <c r="P94"/>
  <c r="N94"/>
  <c r="P93"/>
  <c r="N93"/>
  <c r="P92"/>
  <c r="N92"/>
  <c r="P91"/>
  <c r="N91"/>
  <c r="P90"/>
  <c r="N90"/>
  <c r="P89"/>
  <c r="N89"/>
  <c r="P88"/>
  <c r="N88"/>
  <c r="P87"/>
  <c r="N87"/>
  <c r="P86"/>
  <c r="N86"/>
  <c r="P85"/>
  <c r="N85"/>
  <c r="P84"/>
  <c r="N84"/>
  <c r="P40" i="3"/>
  <c r="N40"/>
  <c r="P39"/>
  <c r="H39"/>
  <c r="N39" s="1"/>
  <c r="P38"/>
  <c r="H38"/>
  <c r="N38" s="1"/>
  <c r="P37"/>
  <c r="N37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1" i="3"/>
  <c r="H7" i="1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N18" i="1"/>
  <c r="N17"/>
  <c r="N14"/>
  <c r="P18"/>
  <c r="P17"/>
  <c r="P16"/>
  <c r="P15"/>
  <c r="P14"/>
  <c r="P13"/>
  <c r="P12"/>
  <c r="N73" l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<sst xmlns="http://schemas.openxmlformats.org/spreadsheetml/2006/main" count="154" uniqueCount="58">
  <si>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</si>
  <si>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</si>
  <si>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</si>
  <si>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</si>
  <si>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</si>
  <si>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</si>
  <si>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</si>
  <si>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</si>
  <si>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</si>
  <si>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</si>
  <si>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</si>
  <si>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</si>
  <si>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</si>
  <si>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</si>
  <si>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</si>
  <si>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</si>
  <si>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</si>
  <si>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</si>
  <si>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</si>
  <si>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</si>
  <si>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</si>
  <si>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</si>
  <si>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</si>
  <si>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</si>
  <si>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</si>
  <si>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</si>
  <si>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</si>
  <si>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</si>
  <si>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</si>
  <si>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</si>
  <si>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</si>
  <si>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</si>
  <si>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</si>
  <si>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</si>
  <si>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</si>
  <si>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</si>
  <si>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</si>
  <si>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</si>
  <si>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</si>
  <si>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</si>
  <si>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</si>
  <si>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</si>
  <si>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</si>
  <si>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</si>
  <si>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</si>
  <si>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</si>
  <si>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</si>
  <si>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Maasimiliano Luppi</t>
  </si>
  <si>
    <t>PRELIEVO</t>
  </si>
  <si>
    <t>SVIZZERA</t>
  </si>
  <si>
    <t>CHF</t>
  </si>
  <si>
    <t>RESO</t>
  </si>
  <si>
    <t>TAXI</t>
  </si>
  <si>
    <t>VITTO</t>
  </si>
  <si>
    <t>(importi in Valuta CHF)</t>
  </si>
  <si>
    <t>ALLOGGIO</t>
  </si>
  <si>
    <t>Demo</t>
  </si>
  <si>
    <t>12 03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</si>
</sst>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R22" activeCellId="3" sqref="R15 R17 R20 R22:R2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26" t="s">
        <v>47</v>
      </c>
      <c r="E1" s="126"/>
      <c r="F1" s="51">
        <v>41609</v>
      </c>
      <c r="G1" s="50" t="s">
        <v>57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532</v>
      </c>
      <c r="Q1" s="3" t="s">
        <v>28</v>
      </c>
      <c r="R1" s="108">
        <f>SUM(R12:R26)</f>
        <v>435.66999999999996</v>
      </c>
    </row>
    <row r="2" spans="1:18" s="8" customFormat="1" ht="57.75" customHeight="1">
      <c r="A2" s="4"/>
      <c r="B2" s="127" t="s">
        <v>2</v>
      </c>
      <c r="C2" s="127"/>
      <c r="D2" s="126"/>
      <c r="E2" s="126"/>
      <c r="F2" s="9"/>
      <c r="G2" s="9"/>
      <c r="N2" s="10" t="s">
        <v>3</v>
      </c>
      <c r="O2" s="11"/>
      <c r="P2" s="12"/>
      <c r="Q2" s="3" t="s">
        <v>27</v>
      </c>
      <c r="R2" s="108"/>
    </row>
    <row r="3" spans="1:18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62">
        <f>+O7</f>
        <v>426.4</v>
      </c>
      <c r="Q3" s="13"/>
      <c r="R3" s="108">
        <f>SUM(R11,R19:R20,R26)</f>
        <v>349.39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8"/>
    </row>
    <row r="5" spans="1:18" s="8" customFormat="1" ht="43.5" customHeight="1" thickTop="1" thickBot="1">
      <c r="A5" s="4"/>
      <c r="B5" s="19" t="s">
        <v>6</v>
      </c>
      <c r="C5" s="20"/>
      <c r="D5" s="59">
        <v>16</v>
      </c>
      <c r="E5" s="14"/>
      <c r="F5" s="10" t="s">
        <v>7</v>
      </c>
      <c r="G5" s="79">
        <v>1.1100000000000001</v>
      </c>
      <c r="N5" s="134" t="s">
        <v>8</v>
      </c>
      <c r="O5" s="134"/>
      <c r="P5" s="58">
        <f>P1-P2-P3-P4</f>
        <v>105.60000000000002</v>
      </c>
      <c r="Q5" s="13"/>
      <c r="R5" s="108">
        <f>R1-R3</f>
        <v>86.279999999999973</v>
      </c>
    </row>
    <row r="6" spans="1:18" s="8" customFormat="1" ht="43.5" customHeight="1" thickTop="1" thickBot="1">
      <c r="A6" s="4"/>
      <c r="B6" s="56" t="s">
        <v>54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5" t="s">
        <v>30</v>
      </c>
      <c r="B7" s="136"/>
      <c r="C7" s="137"/>
      <c r="D7" s="110" t="s">
        <v>11</v>
      </c>
      <c r="E7" s="111"/>
      <c r="F7" s="111"/>
      <c r="G7" s="99">
        <f t="shared" ref="G7:O7" si="0">SUM(G11:G40)</f>
        <v>0</v>
      </c>
      <c r="H7" s="97">
        <f t="shared" si="0"/>
        <v>0</v>
      </c>
      <c r="I7" s="81">
        <f t="shared" si="0"/>
        <v>0</v>
      </c>
      <c r="J7" s="81">
        <f t="shared" si="0"/>
        <v>117.4</v>
      </c>
      <c r="K7" s="81">
        <f t="shared" si="0"/>
        <v>28.8</v>
      </c>
      <c r="L7" s="81">
        <f t="shared" si="0"/>
        <v>0</v>
      </c>
      <c r="M7" s="82">
        <f t="shared" si="0"/>
        <v>385.8</v>
      </c>
      <c r="N7" s="80">
        <f t="shared" si="0"/>
        <v>532</v>
      </c>
      <c r="O7" s="83">
        <f t="shared" si="0"/>
        <v>426.4</v>
      </c>
      <c r="P7" s="13">
        <f>+N7-SUM(H7:M7)</f>
        <v>0</v>
      </c>
    </row>
    <row r="8" spans="1:18" ht="36" customHeight="1" thickTop="1" thickBot="1">
      <c r="A8" s="112"/>
      <c r="B8" s="113" t="s">
        <v>12</v>
      </c>
      <c r="C8" s="113" t="s">
        <v>13</v>
      </c>
      <c r="D8" s="114" t="s">
        <v>25</v>
      </c>
      <c r="E8" s="113" t="s">
        <v>34</v>
      </c>
      <c r="F8" s="116" t="s">
        <v>32</v>
      </c>
      <c r="G8" s="117" t="s">
        <v>15</v>
      </c>
      <c r="H8" s="119" t="s">
        <v>16</v>
      </c>
      <c r="I8" s="121" t="s">
        <v>38</v>
      </c>
      <c r="J8" s="120" t="s">
        <v>40</v>
      </c>
      <c r="K8" s="120" t="s">
        <v>39</v>
      </c>
      <c r="L8" s="138" t="s">
        <v>22</v>
      </c>
      <c r="M8" s="139"/>
      <c r="N8" s="109" t="s">
        <v>17</v>
      </c>
      <c r="O8" s="128" t="s">
        <v>18</v>
      </c>
      <c r="P8" s="129" t="s">
        <v>19</v>
      </c>
      <c r="Q8" s="2"/>
      <c r="R8" s="122" t="s">
        <v>41</v>
      </c>
    </row>
    <row r="9" spans="1:18" ht="36" customHeight="1" thickTop="1" thickBot="1">
      <c r="A9" s="112"/>
      <c r="B9" s="113" t="s">
        <v>12</v>
      </c>
      <c r="C9" s="113"/>
      <c r="D9" s="115"/>
      <c r="E9" s="113"/>
      <c r="F9" s="116"/>
      <c r="G9" s="118"/>
      <c r="H9" s="119" t="s">
        <v>38</v>
      </c>
      <c r="I9" s="121" t="s">
        <v>38</v>
      </c>
      <c r="J9" s="121"/>
      <c r="K9" s="121" t="s">
        <v>37</v>
      </c>
      <c r="L9" s="130" t="s">
        <v>23</v>
      </c>
      <c r="M9" s="132" t="s">
        <v>24</v>
      </c>
      <c r="N9" s="109"/>
      <c r="O9" s="128"/>
      <c r="P9" s="129"/>
      <c r="Q9" s="2"/>
      <c r="R9" s="123"/>
    </row>
    <row r="10" spans="1:18" ht="37.5" customHeight="1" thickTop="1" thickBot="1">
      <c r="A10" s="112"/>
      <c r="B10" s="113"/>
      <c r="C10" s="113"/>
      <c r="D10" s="115"/>
      <c r="E10" s="113"/>
      <c r="F10" s="116"/>
      <c r="G10" s="96" t="s">
        <v>20</v>
      </c>
      <c r="H10" s="119"/>
      <c r="I10" s="121"/>
      <c r="J10" s="121"/>
      <c r="K10" s="121"/>
      <c r="L10" s="131"/>
      <c r="M10" s="133"/>
      <c r="N10" s="109"/>
      <c r="O10" s="128"/>
      <c r="P10" s="129"/>
      <c r="Q10" s="2"/>
      <c r="R10" s="124"/>
    </row>
    <row r="11" spans="1:18" ht="30" customHeight="1" thickTop="1">
      <c r="A11" s="27">
        <v>1</v>
      </c>
      <c r="B11" s="47">
        <v>41625</v>
      </c>
      <c r="C11" s="29" t="s">
        <v>56</v>
      </c>
      <c r="D11" s="30" t="s">
        <v>48</v>
      </c>
      <c r="E11" s="30" t="s">
        <v>49</v>
      </c>
      <c r="F11" s="31" t="s">
        <v>50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200</v>
      </c>
      <c r="P11" s="41"/>
      <c r="Q11" s="2"/>
      <c r="R11" s="74">
        <v>163.91</v>
      </c>
    </row>
    <row r="12" spans="1:18" ht="30" customHeight="1">
      <c r="A12" s="42">
        <v>2</v>
      </c>
      <c r="B12" s="47"/>
      <c r="C12" s="44" t="s">
        <v>56</v>
      </c>
      <c r="D12" s="30" t="s">
        <v>51</v>
      </c>
      <c r="E12" s="30" t="s">
        <v>49</v>
      </c>
      <c r="F12" s="31" t="s">
        <v>50</v>
      </c>
      <c r="G12" s="32"/>
      <c r="H12" s="33">
        <f>IF($D$3="si",($G$5/$G$6*G12),IF($D$3="no",G12*$G$4,0))</f>
        <v>0</v>
      </c>
      <c r="I12" s="34"/>
      <c r="J12" s="35"/>
      <c r="K12" s="68">
        <v>28.8</v>
      </c>
      <c r="L12" s="37"/>
      <c r="M12" s="38"/>
      <c r="N12" s="39">
        <f>SUM(H12:M12)</f>
        <v>28.8</v>
      </c>
      <c r="O12" s="43"/>
      <c r="P12" s="41"/>
      <c r="Q12" s="2"/>
      <c r="R12" s="74">
        <v>23.59</v>
      </c>
    </row>
    <row r="13" spans="1:18" ht="30" customHeight="1">
      <c r="A13" s="42">
        <v>3</v>
      </c>
      <c r="B13" s="28">
        <v>41625</v>
      </c>
      <c r="C13" s="29" t="s">
        <v>56</v>
      </c>
      <c r="D13" s="30" t="s">
        <v>52</v>
      </c>
      <c r="E13" s="30" t="s">
        <v>49</v>
      </c>
      <c r="F13" s="31" t="s">
        <v>50</v>
      </c>
      <c r="G13" s="32"/>
      <c r="H13" s="33">
        <f t="shared" ref="H13:H27" si="1">IF($D$3="si",($G$5/$G$6*G13),IF($D$3="no",G13*$G$4,0))</f>
        <v>0</v>
      </c>
      <c r="I13" s="34"/>
      <c r="J13" s="35">
        <v>30</v>
      </c>
      <c r="K13" s="68"/>
      <c r="L13" s="37"/>
      <c r="M13" s="38"/>
      <c r="N13" s="39">
        <f t="shared" ref="N13:N26" si="2">SUM(H13:M13)</f>
        <v>30</v>
      </c>
      <c r="O13" s="43"/>
      <c r="P13" s="41" t="str">
        <f t="shared" ref="P13:P27" si="3">IF(F13="Milano","X","")</f>
        <v/>
      </c>
      <c r="Q13" s="2"/>
      <c r="R13" s="75">
        <v>24.55</v>
      </c>
    </row>
    <row r="14" spans="1:18" ht="30" customHeight="1">
      <c r="A14" s="42">
        <v>4</v>
      </c>
      <c r="B14" s="28">
        <v>41626</v>
      </c>
      <c r="C14" s="29" t="s">
        <v>56</v>
      </c>
      <c r="D14" s="30" t="s">
        <v>52</v>
      </c>
      <c r="E14" s="30" t="s">
        <v>49</v>
      </c>
      <c r="F14" s="31" t="s">
        <v>50</v>
      </c>
      <c r="G14" s="32"/>
      <c r="H14" s="33">
        <f t="shared" si="1"/>
        <v>0</v>
      </c>
      <c r="I14" s="34"/>
      <c r="J14" s="35">
        <v>14</v>
      </c>
      <c r="K14" s="68"/>
      <c r="L14" s="37"/>
      <c r="M14" s="38"/>
      <c r="N14" s="39">
        <f t="shared" si="2"/>
        <v>14</v>
      </c>
      <c r="O14" s="43"/>
      <c r="P14" s="41" t="str">
        <f t="shared" si="3"/>
        <v/>
      </c>
      <c r="Q14" s="2"/>
      <c r="R14" s="76">
        <v>11.47</v>
      </c>
    </row>
    <row r="15" spans="1:18" ht="30" customHeight="1">
      <c r="A15" s="42">
        <v>5</v>
      </c>
      <c r="B15" s="28">
        <v>41626</v>
      </c>
      <c r="C15" s="29" t="s">
        <v>56</v>
      </c>
      <c r="D15" s="30" t="s">
        <v>53</v>
      </c>
      <c r="E15" s="30" t="s">
        <v>49</v>
      </c>
      <c r="F15" s="31" t="s">
        <v>50</v>
      </c>
      <c r="G15" s="32"/>
      <c r="H15" s="33">
        <f t="shared" si="1"/>
        <v>0</v>
      </c>
      <c r="I15" s="34"/>
      <c r="J15" s="35"/>
      <c r="K15" s="68"/>
      <c r="L15" s="37"/>
      <c r="M15" s="38">
        <v>30</v>
      </c>
      <c r="N15" s="39">
        <f t="shared" si="2"/>
        <v>30</v>
      </c>
      <c r="O15" s="43"/>
      <c r="P15" s="41" t="str">
        <f t="shared" si="3"/>
        <v/>
      </c>
      <c r="Q15" s="2"/>
      <c r="R15" s="77">
        <v>24.58</v>
      </c>
    </row>
    <row r="16" spans="1:18" ht="30" customHeight="1">
      <c r="A16" s="42">
        <v>6</v>
      </c>
      <c r="B16" s="28">
        <v>41625</v>
      </c>
      <c r="C16" s="29" t="s">
        <v>56</v>
      </c>
      <c r="D16" s="30" t="s">
        <v>52</v>
      </c>
      <c r="E16" s="30" t="s">
        <v>49</v>
      </c>
      <c r="F16" s="31" t="s">
        <v>50</v>
      </c>
      <c r="G16" s="32"/>
      <c r="H16" s="33">
        <f t="shared" si="1"/>
        <v>0</v>
      </c>
      <c r="I16" s="34"/>
      <c r="J16" s="35">
        <v>20</v>
      </c>
      <c r="K16" s="68"/>
      <c r="L16" s="37"/>
      <c r="M16" s="38"/>
      <c r="N16" s="39">
        <f t="shared" si="2"/>
        <v>20</v>
      </c>
      <c r="O16" s="43"/>
      <c r="P16" s="41" t="str">
        <f t="shared" si="3"/>
        <v/>
      </c>
      <c r="Q16" s="2"/>
      <c r="R16" s="76">
        <v>16.37</v>
      </c>
    </row>
    <row r="17" spans="1:18" ht="30" customHeight="1">
      <c r="A17" s="42">
        <v>7</v>
      </c>
      <c r="B17" s="28">
        <v>41625</v>
      </c>
      <c r="C17" s="29" t="s">
        <v>56</v>
      </c>
      <c r="D17" s="30" t="s">
        <v>53</v>
      </c>
      <c r="E17" s="30" t="s">
        <v>49</v>
      </c>
      <c r="F17" s="31" t="s">
        <v>50</v>
      </c>
      <c r="G17" s="32"/>
      <c r="H17" s="33">
        <f t="shared" si="1"/>
        <v>0</v>
      </c>
      <c r="I17" s="34"/>
      <c r="J17" s="35"/>
      <c r="K17" s="68"/>
      <c r="L17" s="37"/>
      <c r="M17" s="38">
        <v>30</v>
      </c>
      <c r="N17" s="39">
        <f t="shared" si="2"/>
        <v>30</v>
      </c>
      <c r="O17" s="43"/>
      <c r="P17" s="41" t="str">
        <f t="shared" si="3"/>
        <v/>
      </c>
      <c r="Q17" s="2"/>
      <c r="R17" s="76">
        <v>24.55</v>
      </c>
    </row>
    <row r="18" spans="1:18" ht="30" customHeight="1">
      <c r="A18" s="42">
        <v>8</v>
      </c>
      <c r="B18" s="28">
        <v>41625</v>
      </c>
      <c r="C18" s="29" t="s">
        <v>56</v>
      </c>
      <c r="D18" s="30" t="s">
        <v>52</v>
      </c>
      <c r="E18" s="30" t="s">
        <v>49</v>
      </c>
      <c r="F18" s="31" t="s">
        <v>50</v>
      </c>
      <c r="G18" s="32"/>
      <c r="H18" s="33">
        <f t="shared" si="1"/>
        <v>0</v>
      </c>
      <c r="I18" s="34"/>
      <c r="J18" s="35">
        <v>16.399999999999999</v>
      </c>
      <c r="K18" s="68"/>
      <c r="L18" s="37"/>
      <c r="M18" s="38"/>
      <c r="N18" s="39">
        <f t="shared" si="2"/>
        <v>16.399999999999999</v>
      </c>
      <c r="O18" s="43"/>
      <c r="P18" s="41" t="str">
        <f t="shared" si="3"/>
        <v/>
      </c>
      <c r="Q18" s="2"/>
      <c r="R18" s="76">
        <v>13.42</v>
      </c>
    </row>
    <row r="19" spans="1:18" ht="30" customHeight="1">
      <c r="A19" s="42">
        <v>9</v>
      </c>
      <c r="B19" s="28">
        <v>41625</v>
      </c>
      <c r="C19" s="44" t="s">
        <v>56</v>
      </c>
      <c r="D19" s="30" t="s">
        <v>52</v>
      </c>
      <c r="E19" s="30" t="s">
        <v>49</v>
      </c>
      <c r="F19" s="45" t="s">
        <v>50</v>
      </c>
      <c r="G19" s="32"/>
      <c r="H19" s="33">
        <f t="shared" si="1"/>
        <v>0</v>
      </c>
      <c r="I19" s="34"/>
      <c r="J19" s="35">
        <v>18.399999999999999</v>
      </c>
      <c r="K19" s="68"/>
      <c r="L19" s="37"/>
      <c r="M19" s="38"/>
      <c r="N19" s="39">
        <f t="shared" si="2"/>
        <v>18.399999999999999</v>
      </c>
      <c r="O19" s="43">
        <v>18.399999999999999</v>
      </c>
      <c r="P19" s="41" t="str">
        <f t="shared" si="3"/>
        <v/>
      </c>
      <c r="Q19" s="2"/>
      <c r="R19" s="76">
        <v>15.01</v>
      </c>
    </row>
    <row r="20" spans="1:18" ht="30" customHeight="1">
      <c r="A20" s="42">
        <v>10</v>
      </c>
      <c r="B20" s="28">
        <v>41990</v>
      </c>
      <c r="C20" s="44" t="s">
        <v>56</v>
      </c>
      <c r="D20" s="30" t="s">
        <v>53</v>
      </c>
      <c r="E20" s="30" t="s">
        <v>49</v>
      </c>
      <c r="F20" s="45" t="s">
        <v>50</v>
      </c>
      <c r="G20" s="32"/>
      <c r="H20" s="33">
        <f t="shared" si="1"/>
        <v>0</v>
      </c>
      <c r="I20" s="34"/>
      <c r="J20" s="35"/>
      <c r="K20" s="68"/>
      <c r="L20" s="37"/>
      <c r="M20" s="38">
        <v>90</v>
      </c>
      <c r="N20" s="39">
        <f t="shared" si="2"/>
        <v>90</v>
      </c>
      <c r="O20" s="43">
        <v>90</v>
      </c>
      <c r="P20" s="41" t="str">
        <f t="shared" si="3"/>
        <v/>
      </c>
      <c r="Q20" s="2"/>
      <c r="R20" s="76">
        <v>73.760000000000005</v>
      </c>
    </row>
    <row r="21" spans="1:18" ht="30" customHeight="1">
      <c r="A21" s="42">
        <v>11</v>
      </c>
      <c r="B21" s="28">
        <v>41991</v>
      </c>
      <c r="C21" s="44" t="s">
        <v>56</v>
      </c>
      <c r="D21" s="30" t="s">
        <v>52</v>
      </c>
      <c r="E21" s="30" t="s">
        <v>49</v>
      </c>
      <c r="F21" s="44" t="s">
        <v>50</v>
      </c>
      <c r="G21" s="32"/>
      <c r="H21" s="33">
        <f t="shared" si="1"/>
        <v>0</v>
      </c>
      <c r="I21" s="34"/>
      <c r="J21" s="36">
        <v>18.600000000000001</v>
      </c>
      <c r="K21" s="37"/>
      <c r="L21" s="37"/>
      <c r="M21" s="38"/>
      <c r="N21" s="39">
        <f t="shared" si="2"/>
        <v>18.600000000000001</v>
      </c>
      <c r="O21" s="43"/>
      <c r="P21" s="41" t="str">
        <f t="shared" si="3"/>
        <v/>
      </c>
      <c r="Q21" s="2"/>
      <c r="R21" s="76">
        <v>15.24</v>
      </c>
    </row>
    <row r="22" spans="1:18" ht="30" customHeight="1">
      <c r="A22" s="42">
        <v>12</v>
      </c>
      <c r="B22" s="28">
        <v>41626</v>
      </c>
      <c r="C22" s="44" t="s">
        <v>56</v>
      </c>
      <c r="D22" s="30" t="s">
        <v>53</v>
      </c>
      <c r="E22" s="30" t="s">
        <v>49</v>
      </c>
      <c r="F22" s="44" t="s">
        <v>50</v>
      </c>
      <c r="G22" s="32"/>
      <c r="H22" s="33">
        <f t="shared" si="1"/>
        <v>0</v>
      </c>
      <c r="I22" s="35"/>
      <c r="J22" s="35"/>
      <c r="K22" s="68"/>
      <c r="L22" s="37"/>
      <c r="M22" s="38">
        <v>27.8</v>
      </c>
      <c r="N22" s="39">
        <f t="shared" si="2"/>
        <v>27.8</v>
      </c>
      <c r="O22" s="43"/>
      <c r="P22" s="41" t="str">
        <f t="shared" si="3"/>
        <v/>
      </c>
      <c r="Q22" s="2"/>
      <c r="R22" s="76">
        <v>22.77</v>
      </c>
    </row>
    <row r="23" spans="1:18" ht="30" customHeight="1">
      <c r="A23" s="42">
        <v>13</v>
      </c>
      <c r="B23" s="47">
        <v>41625</v>
      </c>
      <c r="C23" s="44" t="s">
        <v>56</v>
      </c>
      <c r="D23" s="49" t="s">
        <v>53</v>
      </c>
      <c r="E23" s="45" t="s">
        <v>49</v>
      </c>
      <c r="F23" s="46" t="s">
        <v>50</v>
      </c>
      <c r="G23" s="32"/>
      <c r="H23" s="33">
        <f t="shared" si="1"/>
        <v>0</v>
      </c>
      <c r="I23" s="48"/>
      <c r="J23" s="36"/>
      <c r="K23" s="37"/>
      <c r="L23" s="37"/>
      <c r="M23" s="38">
        <v>24</v>
      </c>
      <c r="N23" s="39">
        <f t="shared" si="2"/>
        <v>24</v>
      </c>
      <c r="O23" s="43"/>
      <c r="P23" s="41" t="str">
        <f t="shared" si="3"/>
        <v/>
      </c>
      <c r="Q23" s="2"/>
      <c r="R23" s="76">
        <v>19.64</v>
      </c>
    </row>
    <row r="24" spans="1:18" ht="30" customHeight="1">
      <c r="A24" s="42">
        <v>14</v>
      </c>
      <c r="B24" s="47">
        <v>41625</v>
      </c>
      <c r="C24" s="44" t="s">
        <v>56</v>
      </c>
      <c r="D24" s="49" t="s">
        <v>53</v>
      </c>
      <c r="E24" s="45" t="s">
        <v>49</v>
      </c>
      <c r="F24" s="46" t="s">
        <v>50</v>
      </c>
      <c r="G24" s="32"/>
      <c r="H24" s="33">
        <f t="shared" si="1"/>
        <v>0</v>
      </c>
      <c r="I24" s="48"/>
      <c r="J24" s="36"/>
      <c r="K24" s="37"/>
      <c r="L24" s="37"/>
      <c r="M24" s="38">
        <v>35</v>
      </c>
      <c r="N24" s="39">
        <f t="shared" si="2"/>
        <v>35</v>
      </c>
      <c r="O24" s="43"/>
      <c r="P24" s="41" t="str">
        <f t="shared" si="3"/>
        <v/>
      </c>
      <c r="Q24" s="2"/>
      <c r="R24" s="76">
        <v>28.64</v>
      </c>
    </row>
    <row r="25" spans="1:18" ht="30" customHeight="1">
      <c r="A25" s="42">
        <v>15</v>
      </c>
      <c r="B25" s="47">
        <v>41625</v>
      </c>
      <c r="C25" s="44" t="s">
        <v>56</v>
      </c>
      <c r="D25" s="49" t="s">
        <v>53</v>
      </c>
      <c r="E25" s="45" t="s">
        <v>49</v>
      </c>
      <c r="F25" s="46" t="s">
        <v>50</v>
      </c>
      <c r="G25" s="32"/>
      <c r="H25" s="33">
        <f t="shared" si="1"/>
        <v>0</v>
      </c>
      <c r="I25" s="48"/>
      <c r="J25" s="36"/>
      <c r="K25" s="37"/>
      <c r="L25" s="37"/>
      <c r="M25" s="38">
        <v>31</v>
      </c>
      <c r="N25" s="39">
        <f t="shared" si="2"/>
        <v>31</v>
      </c>
      <c r="O25" s="43"/>
      <c r="P25" s="41" t="str">
        <f t="shared" si="3"/>
        <v/>
      </c>
      <c r="Q25" s="2"/>
      <c r="R25" s="76">
        <v>25.37</v>
      </c>
    </row>
    <row r="26" spans="1:18" ht="30" customHeight="1">
      <c r="A26" s="42">
        <v>16</v>
      </c>
      <c r="B26" s="47">
        <v>41626</v>
      </c>
      <c r="C26" s="44" t="s">
        <v>56</v>
      </c>
      <c r="D26" s="49" t="s">
        <v>55</v>
      </c>
      <c r="E26" s="45" t="s">
        <v>49</v>
      </c>
      <c r="F26" s="46" t="s">
        <v>50</v>
      </c>
      <c r="G26" s="32"/>
      <c r="H26" s="33">
        <f t="shared" si="1"/>
        <v>0</v>
      </c>
      <c r="I26" s="48"/>
      <c r="J26" s="36"/>
      <c r="K26" s="37"/>
      <c r="L26" s="37"/>
      <c r="M26" s="38">
        <v>118</v>
      </c>
      <c r="N26" s="39">
        <f t="shared" si="2"/>
        <v>118</v>
      </c>
      <c r="O26" s="43">
        <v>118</v>
      </c>
      <c r="P26" s="41" t="str">
        <f t="shared" si="3"/>
        <v/>
      </c>
      <c r="Q26" s="2"/>
      <c r="R26" s="76">
        <v>96.71</v>
      </c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4"/>
      <c r="B42" s="85"/>
      <c r="C42" s="86"/>
      <c r="D42" s="87"/>
      <c r="E42" s="87"/>
      <c r="F42" s="88"/>
      <c r="G42" s="89"/>
      <c r="H42" s="90"/>
      <c r="I42" s="91"/>
      <c r="J42" s="91"/>
      <c r="K42" s="91"/>
      <c r="L42" s="91"/>
      <c r="M42" s="91"/>
      <c r="N42" s="92"/>
      <c r="O42" s="93"/>
      <c r="P42" s="94"/>
    </row>
    <row r="43" spans="1:18">
      <c r="A43" s="60"/>
      <c r="B43" s="78" t="s">
        <v>44</v>
      </c>
      <c r="C43" s="78"/>
      <c r="D43" s="78"/>
      <c r="E43" s="61"/>
      <c r="F43" s="61"/>
      <c r="G43" s="78" t="s">
        <v>46</v>
      </c>
      <c r="H43" s="78"/>
      <c r="I43" s="78"/>
      <c r="J43" s="61"/>
      <c r="K43" s="61"/>
      <c r="L43" s="78" t="s">
        <v>45</v>
      </c>
      <c r="M43" s="78"/>
      <c r="N43" s="78"/>
      <c r="O43" s="61"/>
      <c r="P43" s="9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2 C23:C40 C12 C21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sqref="F42 F23:F40 F19:F20">
      <formula1>1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C84" sqref="C84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5" t="s">
        <v>0</v>
      </c>
      <c r="C1" s="125"/>
      <c r="D1" s="125"/>
      <c r="E1" s="126"/>
      <c r="F1" s="126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27" t="s">
        <v>2</v>
      </c>
      <c r="C2" s="127"/>
      <c r="D2" s="127"/>
      <c r="E2" s="126"/>
      <c r="F2" s="12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7" t="s">
        <v>26</v>
      </c>
      <c r="C3" s="127"/>
      <c r="D3" s="127"/>
      <c r="E3" s="126" t="s">
        <v>27</v>
      </c>
      <c r="F3" s="126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4" t="s">
        <v>8</v>
      </c>
      <c r="O5" s="134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3" t="s">
        <v>11</v>
      </c>
      <c r="F7" s="154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41"/>
      <c r="B8" s="64"/>
      <c r="C8" s="142" t="s">
        <v>13</v>
      </c>
      <c r="D8" s="143" t="s">
        <v>25</v>
      </c>
      <c r="E8" s="113" t="s">
        <v>14</v>
      </c>
      <c r="F8" s="144" t="s">
        <v>35</v>
      </c>
      <c r="G8" s="145" t="s">
        <v>15</v>
      </c>
      <c r="H8" s="146" t="s">
        <v>16</v>
      </c>
      <c r="I8" s="120" t="s">
        <v>38</v>
      </c>
      <c r="J8" s="120" t="s">
        <v>40</v>
      </c>
      <c r="K8" s="120" t="s">
        <v>39</v>
      </c>
      <c r="L8" s="151" t="s">
        <v>36</v>
      </c>
      <c r="M8" s="152"/>
      <c r="N8" s="140" t="s">
        <v>17</v>
      </c>
      <c r="O8" s="149" t="s">
        <v>18</v>
      </c>
      <c r="P8" s="129" t="s">
        <v>19</v>
      </c>
      <c r="R8" s="2"/>
    </row>
    <row r="9" spans="1:19" ht="36" customHeight="1" thickTop="1" thickBot="1">
      <c r="A9" s="112"/>
      <c r="B9" s="64" t="s">
        <v>12</v>
      </c>
      <c r="C9" s="113"/>
      <c r="D9" s="113"/>
      <c r="E9" s="113"/>
      <c r="F9" s="144"/>
      <c r="G9" s="145"/>
      <c r="H9" s="147"/>
      <c r="I9" s="121" t="s">
        <v>38</v>
      </c>
      <c r="J9" s="121"/>
      <c r="K9" s="121" t="s">
        <v>37</v>
      </c>
      <c r="L9" s="130" t="s">
        <v>23</v>
      </c>
      <c r="M9" s="150" t="s">
        <v>24</v>
      </c>
      <c r="N9" s="109"/>
      <c r="O9" s="128"/>
      <c r="P9" s="129"/>
      <c r="R9" s="2"/>
    </row>
    <row r="10" spans="1:19" ht="37.5" customHeight="1" thickTop="1" thickBot="1">
      <c r="A10" s="112"/>
      <c r="B10" s="55"/>
      <c r="C10" s="113"/>
      <c r="D10" s="113"/>
      <c r="E10" s="113"/>
      <c r="F10" s="144"/>
      <c r="G10" s="26" t="s">
        <v>20</v>
      </c>
      <c r="H10" s="148"/>
      <c r="I10" s="121"/>
      <c r="J10" s="121"/>
      <c r="K10" s="121"/>
      <c r="L10" s="155"/>
      <c r="M10" s="133"/>
      <c r="N10" s="109"/>
      <c r="O10" s="128"/>
      <c r="P10" s="129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101"/>
      <c r="H13" s="106">
        <f t="shared" si="1"/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6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2014-01-27T18:02:46Z</cp:lastPrinted>
  <dcterms:created xsi:type="dcterms:W3CDTF">2007-03-06T14:42:56Z</dcterms:created>
  <dcterms:modified xsi:type="dcterms:W3CDTF">2014-01-27T18:13:10Z</dcterms:modified>
</cp:coreProperties>
</file>