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0"/>
  </bookViews>
  <sheets>
    <sheet name="Nota Spese EUR" sheetId="1" r:id="rId1"/>
    <sheet name="Nota Spese SAR" sheetId="2" r:id="rId2"/>
  </sheets>
  <definedNames>
    <definedName name="_xlnm.Print_Area" localSheetId="0">'Nota Spese EUR'!$A$1:$S$29</definedName>
    <definedName name="_xlnm.Print_Area" localSheetId="1">'Nota Spese SAR'!$A$1:$R$60</definedName>
    <definedName name="_xlnm.Print_Titles" localSheetId="0">'Nota Spese EUR'!$7:$10</definedName>
    <definedName name="_xlnm.Print_Titles" localSheetId="1">'Nota Spese SAR'!$1:$10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<sst xmlns="http://schemas.openxmlformats.org/spreadsheetml/2006/main" count="200" uniqueCount="61">
  <si>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</si>
  <si>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</si>
  <si>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</si>
  <si>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</si>
  <si>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</si>
  <si>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</si>
  <si>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</si>
  <si>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</si>
  <si>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</si>
  <si>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</si>
  <si>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</si>
  <si>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</si>
  <si>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</si>
  <si>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</si>
  <si>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</si>
  <si>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</si>
  <si>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</si>
  <si>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</si>
  <si>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</si>
  <si>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</si>
  <si>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</si>
  <si>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</si>
  <si>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</si>
  <si>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</si>
  <si>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</si>
  <si>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</si>
  <si>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</si>
  <si>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</si>
  <si>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</si>
  <si>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</si>
  <si>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</si>
  <si>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</si>
  <si>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</si>
  <si>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</si>
  <si>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</si>
  <si>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</si>
  <si>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</si>
  <si>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</si>
  <si>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</si>
  <si>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</si>
  <si>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</si>
  <si>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</si>
  <si>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</si>
  <si>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</si>
  <si>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</si>
  <si>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</si>
  <si>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</si>
  <si>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</si>
  <si>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</si>
  <si>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</si>
  <si>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</si>
  <si>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Rimborso Km - Malpensa</t>
  </si>
  <si>
    <t>Delivery Saudi MOD</t>
  </si>
  <si>
    <t>Monaco</t>
  </si>
  <si>
    <t>Pedaggio</t>
  </si>
  <si>
    <t>(importi in Valuta SAR)</t>
  </si>
  <si>
    <t>Hotel</t>
  </si>
  <si>
    <t>Arabia Saudita</t>
  </si>
  <si>
    <t>SAR</t>
  </si>
  <si>
    <t>Prelievo Contante</t>
  </si>
  <si>
    <t>Restituzione contante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</si>
</sst>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ck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3" xfId="0" applyNumberFormat="1" applyFont="1" applyFill="1" applyBorder="1" applyAlignment="1" applyProtection="1">
      <alignment horizontal="center" vertical="center"/>
      <protection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0" xfId="0" applyNumberFormat="1" applyFont="1" applyBorder="1" applyAlignment="1" applyProtection="1">
      <alignment horizontal="center" vertical="center"/>
      <protection locked="0"/>
    </xf>
    <xf numFmtId="171" fontId="2" fillId="0" borderId="51" xfId="0" applyNumberFormat="1" applyFont="1" applyBorder="1" applyAlignment="1" applyProtection="1">
      <alignment horizontal="right" vertical="center"/>
      <protection/>
    </xf>
    <xf numFmtId="171" fontId="2" fillId="0" borderId="52" xfId="0" applyNumberFormat="1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 wrapText="1"/>
      <protection/>
    </xf>
    <xf numFmtId="38" fontId="2" fillId="0" borderId="54" xfId="0" applyNumberFormat="1" applyFont="1" applyBorder="1" applyAlignment="1" applyProtection="1">
      <alignment horizontal="center" vertical="center"/>
      <protection locked="0"/>
    </xf>
    <xf numFmtId="40" fontId="3" fillId="0" borderId="53" xfId="0" applyNumberFormat="1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49" fontId="2" fillId="0" borderId="57" xfId="0" applyNumberFormat="1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171" fontId="2" fillId="0" borderId="58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59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/>
    </xf>
    <xf numFmtId="171" fontId="2" fillId="0" borderId="60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51" xfId="0" applyNumberFormat="1" applyFont="1" applyBorder="1" applyAlignment="1" applyProtection="1">
      <alignment horizontal="right" vertical="center"/>
      <protection locked="0"/>
    </xf>
    <xf numFmtId="0" fontId="3" fillId="35" borderId="6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textRotation="180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2" fillId="37" borderId="74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4" fontId="2" fillId="0" borderId="78" xfId="0" applyNumberFormat="1" applyFont="1" applyBorder="1" applyAlignment="1" applyProtection="1">
      <alignment horizontal="center" vertical="center" wrapText="1"/>
      <protection/>
    </xf>
    <xf numFmtId="4" fontId="2" fillId="0" borderId="48" xfId="0" applyNumberFormat="1" applyFont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41" borderId="84" xfId="0" applyNumberFormat="1" applyFont="1" applyFill="1" applyBorder="1" applyAlignment="1" applyProtection="1">
      <alignment horizontal="center" vertical="center"/>
      <protection/>
    </xf>
    <xf numFmtId="0" fontId="2" fillId="41" borderId="85" xfId="0" applyNumberFormat="1" applyFont="1" applyFill="1" applyBorder="1" applyAlignment="1" applyProtection="1">
      <alignment horizontal="center" vertical="center"/>
      <protection/>
    </xf>
    <xf numFmtId="0" fontId="2" fillId="41" borderId="8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3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3" fillId="0" borderId="89" xfId="0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3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3" t="s">
        <v>0</v>
      </c>
      <c r="C1" s="123"/>
      <c r="D1" s="123"/>
      <c r="E1" s="114" t="s">
        <v>40</v>
      </c>
      <c r="F1" s="114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348.4727272727273</v>
      </c>
      <c r="Q1" s="3" t="s">
        <v>27</v>
      </c>
    </row>
    <row r="2" spans="1:17" s="8" customFormat="1" ht="35.25" customHeight="1">
      <c r="A2" s="4"/>
      <c r="B2" s="113" t="s">
        <v>2</v>
      </c>
      <c r="C2" s="113"/>
      <c r="D2" s="113"/>
      <c r="E2" s="114" t="s">
        <v>41</v>
      </c>
      <c r="F2" s="114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13" t="s">
        <v>25</v>
      </c>
      <c r="C3" s="113"/>
      <c r="D3" s="113"/>
      <c r="E3" s="114" t="s">
        <v>27</v>
      </c>
      <c r="F3" s="114"/>
      <c r="N3" s="10" t="s">
        <v>4</v>
      </c>
      <c r="O3" s="11"/>
      <c r="P3" s="12">
        <f>+O7</f>
        <v>339.2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9</v>
      </c>
      <c r="F5" s="14"/>
      <c r="G5" s="10" t="s">
        <v>7</v>
      </c>
      <c r="H5" s="21">
        <v>1.717</v>
      </c>
      <c r="N5" s="112" t="s">
        <v>8</v>
      </c>
      <c r="O5" s="112"/>
      <c r="P5" s="22">
        <f>P1-P2-P3-P4</f>
        <v>9.272727272727309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19" t="s">
        <v>11</v>
      </c>
      <c r="F7" s="120"/>
      <c r="G7" s="25">
        <f aca="true" t="shared" si="0" ref="G7:O7">SUM(G11:G23)</f>
        <v>60</v>
      </c>
      <c r="H7" s="25">
        <f t="shared" si="0"/>
        <v>9.272727272727273</v>
      </c>
      <c r="I7" s="56">
        <f t="shared" si="0"/>
        <v>0</v>
      </c>
      <c r="J7" s="60">
        <f t="shared" si="0"/>
        <v>306.1</v>
      </c>
      <c r="K7" s="57">
        <f t="shared" si="0"/>
        <v>0</v>
      </c>
      <c r="L7" s="57">
        <f t="shared" si="0"/>
        <v>0</v>
      </c>
      <c r="M7" s="57">
        <f t="shared" si="0"/>
        <v>33.1</v>
      </c>
      <c r="N7" s="57">
        <f t="shared" si="0"/>
        <v>348.4727272727273</v>
      </c>
      <c r="O7" s="58">
        <f t="shared" si="0"/>
        <v>339.2</v>
      </c>
      <c r="P7" s="13">
        <f>+N7-SUM(I7:M7)</f>
        <v>9.272727272727252</v>
      </c>
    </row>
    <row r="8" spans="1:18" ht="36" customHeight="1" thickBot="1" thickTop="1">
      <c r="A8" s="129"/>
      <c r="B8" s="55"/>
      <c r="C8" s="131" t="s">
        <v>13</v>
      </c>
      <c r="D8" s="133" t="s">
        <v>24</v>
      </c>
      <c r="E8" s="132" t="s">
        <v>14</v>
      </c>
      <c r="F8" s="134" t="s">
        <v>30</v>
      </c>
      <c r="G8" s="135" t="s">
        <v>15</v>
      </c>
      <c r="H8" s="136" t="s">
        <v>16</v>
      </c>
      <c r="I8" s="115" t="s">
        <v>33</v>
      </c>
      <c r="J8" s="115" t="s">
        <v>35</v>
      </c>
      <c r="K8" s="115" t="s">
        <v>34</v>
      </c>
      <c r="L8" s="117" t="s">
        <v>31</v>
      </c>
      <c r="M8" s="118"/>
      <c r="N8" s="127" t="s">
        <v>17</v>
      </c>
      <c r="O8" s="139" t="s">
        <v>18</v>
      </c>
      <c r="P8" s="126" t="s">
        <v>19</v>
      </c>
      <c r="R8" s="2"/>
    </row>
    <row r="9" spans="1:18" ht="36" customHeight="1" thickBot="1" thickTop="1">
      <c r="A9" s="130"/>
      <c r="B9" s="55" t="s">
        <v>12</v>
      </c>
      <c r="C9" s="132"/>
      <c r="D9" s="132"/>
      <c r="E9" s="132"/>
      <c r="F9" s="134"/>
      <c r="G9" s="135"/>
      <c r="H9" s="137"/>
      <c r="I9" s="116" t="s">
        <v>33</v>
      </c>
      <c r="J9" s="116"/>
      <c r="K9" s="116" t="s">
        <v>32</v>
      </c>
      <c r="L9" s="121" t="s">
        <v>22</v>
      </c>
      <c r="M9" s="124" t="s">
        <v>23</v>
      </c>
      <c r="N9" s="128"/>
      <c r="O9" s="140"/>
      <c r="P9" s="126"/>
      <c r="R9" s="2"/>
    </row>
    <row r="10" spans="1:18" ht="37.5" customHeight="1" thickBot="1" thickTop="1">
      <c r="A10" s="130"/>
      <c r="B10" s="50"/>
      <c r="C10" s="132"/>
      <c r="D10" s="132"/>
      <c r="E10" s="132"/>
      <c r="F10" s="134"/>
      <c r="G10" s="26" t="s">
        <v>20</v>
      </c>
      <c r="H10" s="138"/>
      <c r="I10" s="116"/>
      <c r="J10" s="116"/>
      <c r="K10" s="116"/>
      <c r="L10" s="122"/>
      <c r="M10" s="125"/>
      <c r="N10" s="128"/>
      <c r="O10" s="140"/>
      <c r="P10" s="126"/>
      <c r="R10" s="2"/>
    </row>
    <row r="11" spans="1:18" ht="30" customHeight="1" thickTop="1">
      <c r="A11" s="27">
        <v>1</v>
      </c>
      <c r="B11" s="42">
        <v>41613</v>
      </c>
      <c r="C11" s="28" t="s">
        <v>52</v>
      </c>
      <c r="D11" s="28" t="s">
        <v>49</v>
      </c>
      <c r="E11" s="59"/>
      <c r="F11" s="59" t="s">
        <v>48</v>
      </c>
      <c r="G11" s="72"/>
      <c r="H11" s="104">
        <f aca="true" t="shared" si="1" ref="H11:H22">IF($E$3="si",($H$5/$H$6*G11),IF($E$3="no",G11*$H$4,0))</f>
        <v>0</v>
      </c>
      <c r="I11" s="106"/>
      <c r="J11" s="107">
        <v>23</v>
      </c>
      <c r="K11" s="30"/>
      <c r="L11" s="30"/>
      <c r="M11" s="108"/>
      <c r="N11" s="34">
        <f aca="true" t="shared" si="2" ref="N11:N22">SUM(H11:M11)</f>
        <v>23</v>
      </c>
      <c r="O11" s="35">
        <v>23</v>
      </c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41615</v>
      </c>
      <c r="C12" s="28" t="s">
        <v>52</v>
      </c>
      <c r="D12" s="28" t="s">
        <v>50</v>
      </c>
      <c r="E12" s="59"/>
      <c r="F12" s="59" t="s">
        <v>53</v>
      </c>
      <c r="G12" s="72"/>
      <c r="H12" s="105">
        <f t="shared" si="1"/>
        <v>0</v>
      </c>
      <c r="I12" s="92"/>
      <c r="J12" s="109"/>
      <c r="K12" s="110"/>
      <c r="L12" s="110"/>
      <c r="M12" s="108">
        <v>9.8</v>
      </c>
      <c r="N12" s="34">
        <f t="shared" si="2"/>
        <v>9.8</v>
      </c>
      <c r="O12" s="38">
        <v>9.8</v>
      </c>
      <c r="P12" s="36">
        <f>IF($F12="Milano","X","")</f>
      </c>
      <c r="R12" s="2"/>
    </row>
    <row r="13" spans="1:18" ht="30" customHeight="1">
      <c r="A13" s="37">
        <v>3</v>
      </c>
      <c r="B13" s="42">
        <v>41615</v>
      </c>
      <c r="C13" s="28" t="s">
        <v>52</v>
      </c>
      <c r="D13" s="102" t="s">
        <v>50</v>
      </c>
      <c r="E13" s="59"/>
      <c r="F13" s="59" t="s">
        <v>48</v>
      </c>
      <c r="G13" s="72"/>
      <c r="H13" s="105">
        <f t="shared" si="1"/>
        <v>0</v>
      </c>
      <c r="I13" s="92"/>
      <c r="J13" s="109"/>
      <c r="K13" s="110"/>
      <c r="L13" s="110"/>
      <c r="M13" s="108">
        <v>13.8</v>
      </c>
      <c r="N13" s="34">
        <f t="shared" si="2"/>
        <v>13.8</v>
      </c>
      <c r="O13" s="38">
        <v>13.8</v>
      </c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41615</v>
      </c>
      <c r="C14" s="28" t="s">
        <v>52</v>
      </c>
      <c r="D14" s="28" t="s">
        <v>49</v>
      </c>
      <c r="E14" s="59"/>
      <c r="F14" s="59" t="s">
        <v>48</v>
      </c>
      <c r="G14" s="72"/>
      <c r="H14" s="105">
        <f t="shared" si="1"/>
        <v>0</v>
      </c>
      <c r="I14" s="92"/>
      <c r="J14" s="109">
        <v>90</v>
      </c>
      <c r="K14" s="110"/>
      <c r="L14" s="110"/>
      <c r="M14" s="108"/>
      <c r="N14" s="34">
        <f t="shared" si="2"/>
        <v>90</v>
      </c>
      <c r="O14" s="38">
        <v>90</v>
      </c>
      <c r="P14" s="36" t="str">
        <f aca="true" t="shared" si="3" ref="P14:P22">IF($F14="Milano","X","")</f>
        <v>X</v>
      </c>
      <c r="R14" s="2"/>
    </row>
    <row r="15" spans="1:18" ht="30" customHeight="1">
      <c r="A15" s="37">
        <v>5</v>
      </c>
      <c r="B15" s="42">
        <v>41628</v>
      </c>
      <c r="C15" s="28" t="s">
        <v>52</v>
      </c>
      <c r="D15" s="28" t="s">
        <v>54</v>
      </c>
      <c r="E15" s="59"/>
      <c r="F15" s="59" t="s">
        <v>48</v>
      </c>
      <c r="G15" s="72"/>
      <c r="H15" s="105">
        <f t="shared" si="1"/>
        <v>0</v>
      </c>
      <c r="I15" s="92"/>
      <c r="J15" s="109">
        <v>3.1</v>
      </c>
      <c r="K15" s="110"/>
      <c r="L15" s="110"/>
      <c r="M15" s="108"/>
      <c r="N15" s="34">
        <f t="shared" si="2"/>
        <v>3.1</v>
      </c>
      <c r="O15" s="38">
        <v>3.1</v>
      </c>
      <c r="P15" s="36" t="str">
        <f t="shared" si="3"/>
        <v>X</v>
      </c>
      <c r="R15" s="2"/>
    </row>
    <row r="16" spans="1:18" ht="30" customHeight="1">
      <c r="A16" s="37">
        <v>6</v>
      </c>
      <c r="B16" s="42">
        <v>41628</v>
      </c>
      <c r="C16" s="28" t="s">
        <v>52</v>
      </c>
      <c r="D16" s="102" t="s">
        <v>51</v>
      </c>
      <c r="E16" s="59"/>
      <c r="F16" s="59" t="s">
        <v>48</v>
      </c>
      <c r="G16" s="72">
        <v>60</v>
      </c>
      <c r="H16" s="105">
        <f t="shared" si="1"/>
        <v>9.272727272727273</v>
      </c>
      <c r="I16" s="92"/>
      <c r="J16" s="109"/>
      <c r="K16" s="110"/>
      <c r="L16" s="110"/>
      <c r="M16" s="108"/>
      <c r="N16" s="34">
        <f t="shared" si="2"/>
        <v>9.272727272727273</v>
      </c>
      <c r="O16" s="38"/>
      <c r="P16" s="36" t="str">
        <f t="shared" si="3"/>
        <v>X</v>
      </c>
      <c r="R16" s="2"/>
    </row>
    <row r="17" spans="1:18" ht="30" customHeight="1">
      <c r="A17" s="37">
        <v>7</v>
      </c>
      <c r="B17" s="42">
        <v>41635</v>
      </c>
      <c r="C17" s="28" t="s">
        <v>52</v>
      </c>
      <c r="D17" s="102" t="s">
        <v>49</v>
      </c>
      <c r="E17" s="59"/>
      <c r="F17" s="59" t="s">
        <v>48</v>
      </c>
      <c r="G17" s="72"/>
      <c r="H17" s="105">
        <f t="shared" si="1"/>
        <v>0</v>
      </c>
      <c r="I17" s="92"/>
      <c r="J17" s="109">
        <v>90</v>
      </c>
      <c r="K17" s="110"/>
      <c r="L17" s="110"/>
      <c r="M17" s="108"/>
      <c r="N17" s="34">
        <f t="shared" si="2"/>
        <v>90</v>
      </c>
      <c r="O17" s="38">
        <v>90</v>
      </c>
      <c r="P17" s="36" t="str">
        <f t="shared" si="3"/>
        <v>X</v>
      </c>
      <c r="R17" s="2"/>
    </row>
    <row r="18" spans="1:18" ht="30" customHeight="1">
      <c r="A18" s="37">
        <v>8</v>
      </c>
      <c r="B18" s="100">
        <v>41639</v>
      </c>
      <c r="C18" s="28" t="s">
        <v>52</v>
      </c>
      <c r="D18" s="102" t="s">
        <v>49</v>
      </c>
      <c r="E18" s="103"/>
      <c r="F18" s="59" t="s">
        <v>48</v>
      </c>
      <c r="G18" s="72"/>
      <c r="H18" s="105">
        <f t="shared" si="1"/>
        <v>0</v>
      </c>
      <c r="I18" s="92"/>
      <c r="J18" s="109">
        <v>100</v>
      </c>
      <c r="K18" s="110"/>
      <c r="L18" s="110"/>
      <c r="M18" s="108"/>
      <c r="N18" s="34">
        <f t="shared" si="2"/>
        <v>100</v>
      </c>
      <c r="O18" s="38">
        <v>100</v>
      </c>
      <c r="P18" s="36" t="str">
        <f t="shared" si="3"/>
        <v>X</v>
      </c>
      <c r="R18" s="2"/>
    </row>
    <row r="19" spans="1:18" ht="30" customHeight="1">
      <c r="A19" s="37">
        <v>9</v>
      </c>
      <c r="B19" s="42">
        <v>41635</v>
      </c>
      <c r="C19" s="28" t="s">
        <v>52</v>
      </c>
      <c r="D19" s="102" t="s">
        <v>50</v>
      </c>
      <c r="E19" s="59"/>
      <c r="F19" s="59" t="s">
        <v>48</v>
      </c>
      <c r="G19" s="72"/>
      <c r="H19" s="105">
        <f t="shared" si="1"/>
        <v>0</v>
      </c>
      <c r="I19" s="92"/>
      <c r="J19" s="109"/>
      <c r="K19" s="110"/>
      <c r="L19" s="110"/>
      <c r="M19" s="108">
        <v>9.5</v>
      </c>
      <c r="N19" s="34">
        <f t="shared" si="2"/>
        <v>9.5</v>
      </c>
      <c r="O19" s="38">
        <v>9.5</v>
      </c>
      <c r="P19" s="36" t="str">
        <f t="shared" si="3"/>
        <v>X</v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3"/>
      <c r="H20" s="105">
        <f t="shared" si="1"/>
        <v>0</v>
      </c>
      <c r="I20" s="92"/>
      <c r="J20" s="109"/>
      <c r="K20" s="110"/>
      <c r="L20" s="110"/>
      <c r="M20" s="108"/>
      <c r="N20" s="34">
        <f t="shared" si="2"/>
        <v>0</v>
      </c>
      <c r="O20" s="38"/>
      <c r="P20" s="36">
        <f t="shared" si="3"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3"/>
      <c r="H21" s="105">
        <f t="shared" si="1"/>
        <v>0</v>
      </c>
      <c r="I21" s="92"/>
      <c r="J21" s="109"/>
      <c r="K21" s="110"/>
      <c r="L21" s="110"/>
      <c r="M21" s="108"/>
      <c r="N21" s="34">
        <f t="shared" si="2"/>
        <v>0</v>
      </c>
      <c r="O21" s="38"/>
      <c r="P21" s="36">
        <f t="shared" si="3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3"/>
      <c r="H22" s="105">
        <f t="shared" si="1"/>
        <v>0</v>
      </c>
      <c r="I22" s="92"/>
      <c r="J22" s="109"/>
      <c r="K22" s="110"/>
      <c r="L22" s="110"/>
      <c r="M22" s="108"/>
      <c r="N22" s="34">
        <f t="shared" si="2"/>
        <v>0</v>
      </c>
      <c r="O22" s="38"/>
      <c r="P22" s="36">
        <f t="shared" si="3"/>
      </c>
      <c r="R22" s="2"/>
    </row>
    <row r="23" spans="1:18" ht="30" customHeight="1">
      <c r="A23" s="37">
        <v>71</v>
      </c>
      <c r="B23" s="42"/>
      <c r="C23" s="39"/>
      <c r="D23" s="44"/>
      <c r="E23" s="40"/>
      <c r="F23" s="41"/>
      <c r="G23" s="74"/>
      <c r="H23" s="105">
        <f>IF($E$3="si",($H$5/$H$6*G23),IF($E$3="no",G23*$H$4,0))</f>
        <v>0</v>
      </c>
      <c r="I23" s="111"/>
      <c r="J23" s="110"/>
      <c r="K23" s="110"/>
      <c r="L23" s="110"/>
      <c r="M23" s="108"/>
      <c r="N23" s="34">
        <f>SUM(H23:M23)</f>
        <v>0</v>
      </c>
      <c r="O23" s="38"/>
      <c r="P23" s="36">
        <f>IF(F23="Milano","X","")</f>
      </c>
      <c r="R23" s="2"/>
    </row>
    <row r="25" spans="1:17" ht="18.75">
      <c r="A25" s="52"/>
      <c r="B25" s="53"/>
      <c r="C25" s="53"/>
      <c r="D25" s="53"/>
      <c r="E25" s="53"/>
      <c r="F25" s="53"/>
      <c r="G25" s="53"/>
      <c r="H25" s="53"/>
      <c r="I25" s="53"/>
      <c r="J25" s="75"/>
      <c r="K25" s="75"/>
      <c r="L25" s="53"/>
      <c r="M25" s="53"/>
      <c r="N25" s="53"/>
      <c r="O25" s="53"/>
      <c r="P25" s="75"/>
      <c r="Q25" s="3"/>
    </row>
    <row r="26" spans="1:17" ht="18.75">
      <c r="A26" s="62"/>
      <c r="B26" s="63"/>
      <c r="C26" s="64"/>
      <c r="D26" s="65"/>
      <c r="E26" s="65"/>
      <c r="F26" s="66"/>
      <c r="G26" s="67"/>
      <c r="H26" s="68"/>
      <c r="I26" s="69"/>
      <c r="J26" s="75"/>
      <c r="K26" s="75"/>
      <c r="L26" s="69"/>
      <c r="M26" s="69"/>
      <c r="N26" s="70"/>
      <c r="O26" s="71"/>
      <c r="P26" s="75"/>
      <c r="Q26" s="3"/>
    </row>
    <row r="27" spans="1:17" ht="18.75">
      <c r="A27" s="52"/>
      <c r="B27" s="61" t="s">
        <v>37</v>
      </c>
      <c r="C27" s="61"/>
      <c r="D27" s="61"/>
      <c r="E27" s="53"/>
      <c r="F27" s="53"/>
      <c r="G27" s="61" t="s">
        <v>39</v>
      </c>
      <c r="H27" s="61"/>
      <c r="I27" s="61"/>
      <c r="J27" s="75"/>
      <c r="K27" s="75"/>
      <c r="L27" s="61" t="s">
        <v>38</v>
      </c>
      <c r="M27" s="61"/>
      <c r="N27" s="61"/>
      <c r="O27" s="53"/>
      <c r="P27" s="75"/>
      <c r="Q27" s="3"/>
    </row>
    <row r="28" spans="1:17" ht="18.75">
      <c r="A28" s="52"/>
      <c r="B28" s="53"/>
      <c r="C28" s="53"/>
      <c r="D28" s="53"/>
      <c r="E28" s="53"/>
      <c r="F28" s="53"/>
      <c r="G28" s="53"/>
      <c r="H28" s="53"/>
      <c r="I28" s="53"/>
      <c r="J28" s="75"/>
      <c r="K28" s="75"/>
      <c r="L28" s="53"/>
      <c r="M28" s="53"/>
      <c r="N28" s="53"/>
      <c r="O28" s="53"/>
      <c r="P28" s="75"/>
      <c r="Q28" s="3"/>
    </row>
    <row r="29" spans="1:17" ht="18.75">
      <c r="A29" s="52"/>
      <c r="B29" s="53"/>
      <c r="C29" s="53"/>
      <c r="D29" s="53"/>
      <c r="E29" s="53"/>
      <c r="F29" s="53"/>
      <c r="G29" s="53"/>
      <c r="H29" s="53"/>
      <c r="I29" s="53"/>
      <c r="J29" s="75"/>
      <c r="K29" s="75"/>
      <c r="L29" s="53"/>
      <c r="M29" s="53"/>
      <c r="N29" s="53"/>
      <c r="O29" s="53"/>
      <c r="P29" s="75"/>
      <c r="Q29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6 N11:N23">
      <formula1>0</formula1>
    </dataValidation>
    <dataValidation type="decimal" operator="greaterThanOrEqual" allowBlank="1" showErrorMessage="1" errorTitle="Valore" error="Inserire un numero maggiore o uguale a 0 (zero)!" sqref="H26:M26 H23:M23 H12:J22 L11:M22 H11:K11 K18:K22">
      <formula1>0</formula1>
    </dataValidation>
    <dataValidation type="textLength" operator="greaterThan" allowBlank="1" showErrorMessage="1" sqref="D26:E26 F20:F22 D23:E23">
      <formula1>1</formula1>
    </dataValidation>
    <dataValidation type="textLength" operator="greaterThan" sqref="F26 G20:G22 F23">
      <formula1>1</formula1>
    </dataValidation>
    <dataValidation type="date" operator="greaterThanOrEqual" showErrorMessage="1" errorTitle="Data" error="Inserire una data superiore al 1/11/2000" sqref="B26 B19:B23 B11:B17">
      <formula1>36831</formula1>
    </dataValidation>
    <dataValidation type="textLength" operator="greaterThan" allowBlank="1" sqref="C26 C2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3" t="s">
        <v>0</v>
      </c>
      <c r="C1" s="123"/>
      <c r="D1" s="114" t="s">
        <v>40</v>
      </c>
      <c r="E1" s="114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76">
        <f>SUM(H7:M7)</f>
        <v>7592</v>
      </c>
      <c r="Q1" s="3" t="s">
        <v>27</v>
      </c>
    </row>
    <row r="2" spans="1:17" s="8" customFormat="1" ht="57.75" customHeight="1">
      <c r="A2" s="4"/>
      <c r="B2" s="113" t="s">
        <v>2</v>
      </c>
      <c r="C2" s="113"/>
      <c r="D2" s="114" t="s">
        <v>41</v>
      </c>
      <c r="E2" s="114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13" t="s">
        <v>25</v>
      </c>
      <c r="C3" s="113"/>
      <c r="D3" s="114" t="s">
        <v>26</v>
      </c>
      <c r="E3" s="114"/>
      <c r="N3" s="10" t="s">
        <v>4</v>
      </c>
      <c r="O3" s="11"/>
      <c r="P3" s="77">
        <f>+O7</f>
        <v>8680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20</v>
      </c>
      <c r="E5" s="14"/>
      <c r="F5" s="10" t="s">
        <v>7</v>
      </c>
      <c r="G5" s="78">
        <v>1.11</v>
      </c>
      <c r="N5" s="112" t="s">
        <v>8</v>
      </c>
      <c r="O5" s="112"/>
      <c r="P5" s="79">
        <f>P1-P2-P3-P4</f>
        <v>-1088</v>
      </c>
      <c r="Q5" s="13"/>
    </row>
    <row r="6" spans="1:17" s="8" customFormat="1" ht="43.5" customHeight="1" thickBot="1" thickTop="1">
      <c r="A6" s="4"/>
      <c r="B6" s="80" t="s">
        <v>55</v>
      </c>
      <c r="C6" s="80"/>
      <c r="D6" s="14"/>
      <c r="E6" s="14"/>
      <c r="F6" s="10" t="s">
        <v>10</v>
      </c>
      <c r="G6" s="81">
        <v>11.11</v>
      </c>
      <c r="Q6" s="13"/>
    </row>
    <row r="7" spans="1:16" s="8" customFormat="1" ht="27" customHeight="1" thickBot="1" thickTop="1">
      <c r="A7" s="146" t="s">
        <v>42</v>
      </c>
      <c r="B7" s="147"/>
      <c r="C7" s="148"/>
      <c r="D7" s="149" t="s">
        <v>11</v>
      </c>
      <c r="E7" s="150"/>
      <c r="F7" s="150"/>
      <c r="G7" s="82">
        <f aca="true" t="shared" si="0" ref="G7:O7">SUM(G11:G55)</f>
        <v>0</v>
      </c>
      <c r="H7" s="83">
        <f t="shared" si="0"/>
        <v>0</v>
      </c>
      <c r="I7" s="84">
        <f t="shared" si="0"/>
        <v>0</v>
      </c>
      <c r="J7" s="84">
        <f t="shared" si="0"/>
        <v>400</v>
      </c>
      <c r="K7" s="84">
        <f t="shared" si="0"/>
        <v>192</v>
      </c>
      <c r="L7" s="84">
        <f t="shared" si="0"/>
        <v>2600</v>
      </c>
      <c r="M7" s="85">
        <f t="shared" si="0"/>
        <v>4400</v>
      </c>
      <c r="N7" s="86">
        <f t="shared" si="0"/>
        <v>7592</v>
      </c>
      <c r="O7" s="87">
        <f t="shared" si="0"/>
        <v>8680</v>
      </c>
      <c r="P7" s="13">
        <f>+N7-SUM(H7:M7)</f>
        <v>0</v>
      </c>
    </row>
    <row r="8" spans="1:18" ht="36" customHeight="1" thickBot="1" thickTop="1">
      <c r="A8" s="130"/>
      <c r="B8" s="132" t="s">
        <v>12</v>
      </c>
      <c r="C8" s="132" t="s">
        <v>13</v>
      </c>
      <c r="D8" s="151" t="s">
        <v>24</v>
      </c>
      <c r="E8" s="132" t="s">
        <v>43</v>
      </c>
      <c r="F8" s="153" t="s">
        <v>44</v>
      </c>
      <c r="G8" s="141" t="s">
        <v>15</v>
      </c>
      <c r="H8" s="143" t="s">
        <v>16</v>
      </c>
      <c r="I8" s="116" t="s">
        <v>33</v>
      </c>
      <c r="J8" s="115" t="s">
        <v>35</v>
      </c>
      <c r="K8" s="115" t="s">
        <v>34</v>
      </c>
      <c r="L8" s="144" t="s">
        <v>45</v>
      </c>
      <c r="M8" s="145"/>
      <c r="N8" s="128" t="s">
        <v>17</v>
      </c>
      <c r="O8" s="140" t="s">
        <v>18</v>
      </c>
      <c r="P8" s="126" t="s">
        <v>19</v>
      </c>
      <c r="Q8" s="2"/>
      <c r="R8" s="154" t="s">
        <v>46</v>
      </c>
    </row>
    <row r="9" spans="1:18" ht="36" customHeight="1" thickBot="1" thickTop="1">
      <c r="A9" s="130"/>
      <c r="B9" s="132" t="s">
        <v>12</v>
      </c>
      <c r="C9" s="132"/>
      <c r="D9" s="152"/>
      <c r="E9" s="132"/>
      <c r="F9" s="153"/>
      <c r="G9" s="142"/>
      <c r="H9" s="143" t="s">
        <v>33</v>
      </c>
      <c r="I9" s="116" t="s">
        <v>33</v>
      </c>
      <c r="J9" s="116"/>
      <c r="K9" s="116" t="s">
        <v>32</v>
      </c>
      <c r="L9" s="121" t="s">
        <v>22</v>
      </c>
      <c r="M9" s="157" t="s">
        <v>23</v>
      </c>
      <c r="N9" s="128"/>
      <c r="O9" s="140"/>
      <c r="P9" s="126"/>
      <c r="Q9" s="2"/>
      <c r="R9" s="155"/>
    </row>
    <row r="10" spans="1:18" ht="37.5" customHeight="1" thickBot="1" thickTop="1">
      <c r="A10" s="130"/>
      <c r="B10" s="132"/>
      <c r="C10" s="132"/>
      <c r="D10" s="152"/>
      <c r="E10" s="132"/>
      <c r="F10" s="153"/>
      <c r="G10" s="88" t="s">
        <v>20</v>
      </c>
      <c r="H10" s="143"/>
      <c r="I10" s="116"/>
      <c r="J10" s="116"/>
      <c r="K10" s="116"/>
      <c r="L10" s="122"/>
      <c r="M10" s="125"/>
      <c r="N10" s="128"/>
      <c r="O10" s="140"/>
      <c r="P10" s="126"/>
      <c r="Q10" s="2"/>
      <c r="R10" s="156"/>
    </row>
    <row r="11" spans="1:18" ht="30" customHeight="1" thickTop="1">
      <c r="A11" s="27">
        <v>1</v>
      </c>
      <c r="B11" s="42">
        <v>41638</v>
      </c>
      <c r="C11" s="28" t="s">
        <v>52</v>
      </c>
      <c r="D11" s="89" t="s">
        <v>56</v>
      </c>
      <c r="E11" s="89" t="s">
        <v>57</v>
      </c>
      <c r="F11" s="90" t="s">
        <v>58</v>
      </c>
      <c r="G11" s="91"/>
      <c r="H11" s="92"/>
      <c r="I11" s="29"/>
      <c r="J11" s="30"/>
      <c r="K11" s="93"/>
      <c r="L11" s="93">
        <v>2400</v>
      </c>
      <c r="M11" s="33"/>
      <c r="N11" s="34">
        <f aca="true" t="shared" si="1" ref="N11:N20">SUM(H11:M11)</f>
        <v>2400</v>
      </c>
      <c r="O11" s="35">
        <v>2400</v>
      </c>
      <c r="P11" s="36">
        <f>IF(F11="Milano","X","")</f>
      </c>
      <c r="Q11" s="2"/>
      <c r="R11" s="96"/>
    </row>
    <row r="12" spans="1:18" ht="30" customHeight="1">
      <c r="A12" s="37">
        <v>2</v>
      </c>
      <c r="B12" s="42">
        <v>41622</v>
      </c>
      <c r="C12" s="28" t="s">
        <v>52</v>
      </c>
      <c r="D12" s="89" t="s">
        <v>50</v>
      </c>
      <c r="E12" s="89" t="s">
        <v>57</v>
      </c>
      <c r="F12" s="90" t="s">
        <v>58</v>
      </c>
      <c r="G12" s="95"/>
      <c r="H12" s="92"/>
      <c r="I12" s="29"/>
      <c r="J12" s="30"/>
      <c r="K12" s="93"/>
      <c r="L12" s="32"/>
      <c r="M12" s="33">
        <v>350</v>
      </c>
      <c r="N12" s="34">
        <f t="shared" si="1"/>
        <v>350</v>
      </c>
      <c r="O12" s="38">
        <v>350</v>
      </c>
      <c r="P12" s="36"/>
      <c r="Q12" s="2"/>
      <c r="R12" s="94"/>
    </row>
    <row r="13" spans="1:18" ht="30" customHeight="1">
      <c r="A13" s="37">
        <v>3</v>
      </c>
      <c r="B13" s="42">
        <v>41616</v>
      </c>
      <c r="C13" s="28" t="s">
        <v>52</v>
      </c>
      <c r="D13" s="101" t="s">
        <v>59</v>
      </c>
      <c r="E13" s="89" t="s">
        <v>57</v>
      </c>
      <c r="F13" s="90" t="s">
        <v>58</v>
      </c>
      <c r="G13" s="95"/>
      <c r="H13" s="92"/>
      <c r="I13" s="29"/>
      <c r="J13" s="30"/>
      <c r="K13" s="93"/>
      <c r="L13" s="32"/>
      <c r="M13" s="33"/>
      <c r="N13" s="34">
        <f t="shared" si="1"/>
        <v>0</v>
      </c>
      <c r="O13" s="38">
        <v>700</v>
      </c>
      <c r="P13" s="36"/>
      <c r="Q13" s="2"/>
      <c r="R13" s="94"/>
    </row>
    <row r="14" spans="1:18" ht="30" customHeight="1">
      <c r="A14" s="37">
        <v>4</v>
      </c>
      <c r="B14" s="100">
        <v>41636</v>
      </c>
      <c r="C14" s="28" t="s">
        <v>52</v>
      </c>
      <c r="D14" s="101" t="s">
        <v>59</v>
      </c>
      <c r="E14" s="89" t="s">
        <v>57</v>
      </c>
      <c r="F14" s="90" t="s">
        <v>58</v>
      </c>
      <c r="G14" s="95"/>
      <c r="H14" s="92"/>
      <c r="I14" s="29"/>
      <c r="J14" s="30"/>
      <c r="K14" s="93"/>
      <c r="L14" s="32"/>
      <c r="M14" s="33"/>
      <c r="N14" s="34">
        <f t="shared" si="1"/>
        <v>0</v>
      </c>
      <c r="O14" s="38">
        <v>1000</v>
      </c>
      <c r="P14" s="36">
        <f>IF(F14="Milano","X","")</f>
      </c>
      <c r="Q14" s="2"/>
      <c r="R14" s="98"/>
    </row>
    <row r="15" spans="1:18" ht="30" customHeight="1">
      <c r="A15" s="37">
        <v>5</v>
      </c>
      <c r="B15" s="100">
        <v>41616</v>
      </c>
      <c r="C15" s="28" t="s">
        <v>52</v>
      </c>
      <c r="D15" s="101" t="s">
        <v>50</v>
      </c>
      <c r="E15" s="89" t="s">
        <v>57</v>
      </c>
      <c r="F15" s="90" t="s">
        <v>58</v>
      </c>
      <c r="G15" s="95"/>
      <c r="H15" s="92"/>
      <c r="I15" s="29"/>
      <c r="J15" s="30"/>
      <c r="K15" s="93"/>
      <c r="L15" s="32"/>
      <c r="M15" s="33">
        <v>489</v>
      </c>
      <c r="N15" s="34">
        <f t="shared" si="1"/>
        <v>489</v>
      </c>
      <c r="O15" s="38">
        <v>489</v>
      </c>
      <c r="P15" s="36">
        <f>IF(F15="Milano","X","")</f>
      </c>
      <c r="Q15" s="2"/>
      <c r="R15" s="97"/>
    </row>
    <row r="16" spans="1:18" ht="30" customHeight="1">
      <c r="A16" s="37">
        <v>6</v>
      </c>
      <c r="B16" s="100">
        <v>41621</v>
      </c>
      <c r="C16" s="28" t="s">
        <v>52</v>
      </c>
      <c r="D16" s="101" t="s">
        <v>50</v>
      </c>
      <c r="E16" s="89" t="s">
        <v>57</v>
      </c>
      <c r="F16" s="90" t="s">
        <v>58</v>
      </c>
      <c r="G16" s="95"/>
      <c r="H16" s="92"/>
      <c r="I16" s="29"/>
      <c r="J16" s="30"/>
      <c r="K16" s="93"/>
      <c r="L16" s="32"/>
      <c r="M16" s="33">
        <v>289</v>
      </c>
      <c r="N16" s="34">
        <f t="shared" si="1"/>
        <v>289</v>
      </c>
      <c r="O16" s="38">
        <v>289</v>
      </c>
      <c r="P16" s="36">
        <f>IF(F16="Milano","X","")</f>
      </c>
      <c r="Q16" s="2"/>
      <c r="R16" s="97"/>
    </row>
    <row r="17" spans="1:18" ht="30" customHeight="1">
      <c r="A17" s="37">
        <v>7</v>
      </c>
      <c r="B17" s="100">
        <v>41618</v>
      </c>
      <c r="C17" s="28" t="s">
        <v>52</v>
      </c>
      <c r="D17" s="101" t="s">
        <v>50</v>
      </c>
      <c r="E17" s="89" t="s">
        <v>57</v>
      </c>
      <c r="F17" s="90" t="s">
        <v>58</v>
      </c>
      <c r="G17" s="95"/>
      <c r="H17" s="92"/>
      <c r="I17" s="29"/>
      <c r="J17" s="30"/>
      <c r="K17" s="93"/>
      <c r="L17" s="32"/>
      <c r="M17" s="33">
        <v>1900</v>
      </c>
      <c r="N17" s="34">
        <f t="shared" si="1"/>
        <v>1900</v>
      </c>
      <c r="O17" s="38">
        <v>1900</v>
      </c>
      <c r="P17" s="36">
        <f>IF(F17="Milano","X","")</f>
      </c>
      <c r="Q17" s="2"/>
      <c r="R17" s="97"/>
    </row>
    <row r="18" spans="1:18" ht="30" customHeight="1">
      <c r="A18" s="37">
        <v>8</v>
      </c>
      <c r="B18" s="100">
        <v>41621</v>
      </c>
      <c r="C18" s="28" t="s">
        <v>52</v>
      </c>
      <c r="D18" s="101" t="s">
        <v>56</v>
      </c>
      <c r="E18" s="89" t="s">
        <v>57</v>
      </c>
      <c r="F18" s="90" t="s">
        <v>58</v>
      </c>
      <c r="G18" s="95"/>
      <c r="H18" s="92"/>
      <c r="I18" s="29"/>
      <c r="J18" s="30"/>
      <c r="K18" s="93"/>
      <c r="L18" s="32"/>
      <c r="M18" s="33">
        <v>1352</v>
      </c>
      <c r="N18" s="34">
        <f t="shared" si="1"/>
        <v>1352</v>
      </c>
      <c r="O18" s="38">
        <v>1352</v>
      </c>
      <c r="P18" s="36">
        <f>IF(F18="Milano","X","")</f>
      </c>
      <c r="Q18" s="2"/>
      <c r="R18" s="97"/>
    </row>
    <row r="19" spans="1:18" ht="30" customHeight="1">
      <c r="A19" s="37">
        <v>9</v>
      </c>
      <c r="B19" s="100">
        <v>41627</v>
      </c>
      <c r="C19" s="28" t="s">
        <v>52</v>
      </c>
      <c r="D19" s="101" t="s">
        <v>56</v>
      </c>
      <c r="E19" s="89" t="s">
        <v>57</v>
      </c>
      <c r="F19" s="90" t="s">
        <v>58</v>
      </c>
      <c r="G19" s="95"/>
      <c r="H19" s="92"/>
      <c r="I19" s="29"/>
      <c r="J19" s="30"/>
      <c r="K19" s="93"/>
      <c r="L19" s="32">
        <v>200</v>
      </c>
      <c r="M19" s="33"/>
      <c r="N19" s="34">
        <f t="shared" si="1"/>
        <v>200</v>
      </c>
      <c r="O19" s="38">
        <v>200</v>
      </c>
      <c r="P19" s="36">
        <f aca="true" t="shared" si="2" ref="P19:P55">IF(F19="Milano","X","")</f>
      </c>
      <c r="Q19" s="2"/>
      <c r="R19" s="97"/>
    </row>
    <row r="20" spans="1:18" ht="30" customHeight="1">
      <c r="A20" s="37">
        <v>10</v>
      </c>
      <c r="B20" s="100">
        <v>41638</v>
      </c>
      <c r="C20" s="28" t="s">
        <v>52</v>
      </c>
      <c r="D20" s="101" t="s">
        <v>60</v>
      </c>
      <c r="E20" s="89" t="s">
        <v>57</v>
      </c>
      <c r="F20" s="90" t="s">
        <v>58</v>
      </c>
      <c r="G20" s="95"/>
      <c r="H20" s="92"/>
      <c r="I20" s="29"/>
      <c r="J20" s="30"/>
      <c r="K20" s="93">
        <v>192</v>
      </c>
      <c r="L20" s="32"/>
      <c r="M20" s="33"/>
      <c r="N20" s="34">
        <f t="shared" si="1"/>
        <v>192</v>
      </c>
      <c r="O20" s="38"/>
      <c r="P20" s="36">
        <f t="shared" si="2"/>
      </c>
      <c r="Q20" s="2"/>
      <c r="R20" s="97"/>
    </row>
    <row r="21" spans="1:18" ht="30" customHeight="1">
      <c r="A21" s="37">
        <v>11</v>
      </c>
      <c r="B21" s="100">
        <v>41638</v>
      </c>
      <c r="C21" s="28" t="s">
        <v>52</v>
      </c>
      <c r="D21" s="101" t="s">
        <v>50</v>
      </c>
      <c r="E21" s="89" t="s">
        <v>57</v>
      </c>
      <c r="F21" s="90" t="s">
        <v>58</v>
      </c>
      <c r="G21" s="95"/>
      <c r="H21" s="92"/>
      <c r="I21" s="29"/>
      <c r="J21" s="31"/>
      <c r="K21" s="32"/>
      <c r="L21" s="32"/>
      <c r="M21" s="33">
        <v>2</v>
      </c>
      <c r="N21" s="34">
        <f aca="true" t="shared" si="3" ref="N21:N27">SUM(H21:M21)</f>
        <v>2</v>
      </c>
      <c r="O21" s="38"/>
      <c r="P21" s="36">
        <f t="shared" si="2"/>
      </c>
      <c r="Q21" s="2"/>
      <c r="R21" s="97"/>
    </row>
    <row r="22" spans="1:18" ht="30" customHeight="1">
      <c r="A22" s="37">
        <v>12</v>
      </c>
      <c r="B22" s="42">
        <v>41638</v>
      </c>
      <c r="C22" s="28" t="s">
        <v>52</v>
      </c>
      <c r="D22" s="89" t="s">
        <v>50</v>
      </c>
      <c r="E22" s="89" t="s">
        <v>57</v>
      </c>
      <c r="F22" s="90" t="s">
        <v>58</v>
      </c>
      <c r="G22" s="95"/>
      <c r="H22" s="92"/>
      <c r="I22" s="30"/>
      <c r="J22" s="30"/>
      <c r="K22" s="93"/>
      <c r="L22" s="32"/>
      <c r="M22" s="33">
        <v>18</v>
      </c>
      <c r="N22" s="34">
        <f t="shared" si="3"/>
        <v>18</v>
      </c>
      <c r="O22" s="38"/>
      <c r="P22" s="36">
        <f t="shared" si="2"/>
      </c>
      <c r="Q22" s="2"/>
      <c r="R22" s="97"/>
    </row>
    <row r="23" spans="1:18" ht="30" customHeight="1">
      <c r="A23" s="37">
        <v>13</v>
      </c>
      <c r="B23" s="42">
        <v>41614</v>
      </c>
      <c r="C23" s="28" t="s">
        <v>52</v>
      </c>
      <c r="D23" s="89" t="s">
        <v>49</v>
      </c>
      <c r="E23" s="89" t="s">
        <v>57</v>
      </c>
      <c r="F23" s="90" t="s">
        <v>58</v>
      </c>
      <c r="G23" s="95"/>
      <c r="H23" s="92"/>
      <c r="I23" s="43"/>
      <c r="J23" s="31">
        <v>50</v>
      </c>
      <c r="K23" s="32"/>
      <c r="L23" s="32"/>
      <c r="M23" s="33"/>
      <c r="N23" s="34">
        <f t="shared" si="3"/>
        <v>50</v>
      </c>
      <c r="O23" s="38"/>
      <c r="P23" s="36">
        <f t="shared" si="2"/>
      </c>
      <c r="Q23" s="2"/>
      <c r="R23" s="97"/>
    </row>
    <row r="24" spans="1:18" ht="30" customHeight="1">
      <c r="A24" s="37">
        <v>14</v>
      </c>
      <c r="B24" s="42">
        <v>41615</v>
      </c>
      <c r="C24" s="28" t="s">
        <v>52</v>
      </c>
      <c r="D24" s="89" t="s">
        <v>49</v>
      </c>
      <c r="E24" s="89" t="s">
        <v>57</v>
      </c>
      <c r="F24" s="90" t="s">
        <v>58</v>
      </c>
      <c r="G24" s="95"/>
      <c r="H24" s="92"/>
      <c r="I24" s="43"/>
      <c r="J24" s="31">
        <v>45</v>
      </c>
      <c r="K24" s="32"/>
      <c r="L24" s="32"/>
      <c r="M24" s="33"/>
      <c r="N24" s="34">
        <f t="shared" si="3"/>
        <v>45</v>
      </c>
      <c r="O24" s="38"/>
      <c r="P24" s="36">
        <f t="shared" si="2"/>
      </c>
      <c r="Q24" s="2"/>
      <c r="R24" s="97"/>
    </row>
    <row r="25" spans="1:18" ht="30" customHeight="1">
      <c r="A25" s="37">
        <v>15</v>
      </c>
      <c r="B25" s="42">
        <v>41616</v>
      </c>
      <c r="C25" s="28" t="s">
        <v>52</v>
      </c>
      <c r="D25" s="89" t="s">
        <v>49</v>
      </c>
      <c r="E25" s="89" t="s">
        <v>57</v>
      </c>
      <c r="F25" s="90" t="s">
        <v>58</v>
      </c>
      <c r="G25" s="95"/>
      <c r="H25" s="92"/>
      <c r="I25" s="43"/>
      <c r="J25" s="31">
        <v>55</v>
      </c>
      <c r="K25" s="32"/>
      <c r="L25" s="32"/>
      <c r="M25" s="33"/>
      <c r="N25" s="34">
        <f t="shared" si="3"/>
        <v>55</v>
      </c>
      <c r="O25" s="38"/>
      <c r="P25" s="36">
        <f t="shared" si="2"/>
      </c>
      <c r="Q25" s="2"/>
      <c r="R25" s="97"/>
    </row>
    <row r="26" spans="1:18" ht="30" customHeight="1">
      <c r="A26" s="37">
        <v>16</v>
      </c>
      <c r="B26" s="42">
        <v>41617</v>
      </c>
      <c r="C26" s="28" t="s">
        <v>52</v>
      </c>
      <c r="D26" s="89" t="s">
        <v>49</v>
      </c>
      <c r="E26" s="89" t="s">
        <v>57</v>
      </c>
      <c r="F26" s="90" t="s">
        <v>58</v>
      </c>
      <c r="G26" s="95"/>
      <c r="H26" s="92"/>
      <c r="I26" s="43"/>
      <c r="J26" s="31">
        <v>50</v>
      </c>
      <c r="K26" s="32"/>
      <c r="L26" s="32"/>
      <c r="M26" s="33"/>
      <c r="N26" s="34">
        <f t="shared" si="3"/>
        <v>50</v>
      </c>
      <c r="O26" s="38"/>
      <c r="P26" s="36">
        <f t="shared" si="2"/>
      </c>
      <c r="Q26" s="2"/>
      <c r="R26" s="97"/>
    </row>
    <row r="27" spans="1:18" ht="30" customHeight="1">
      <c r="A27" s="37">
        <v>17</v>
      </c>
      <c r="B27" s="42">
        <v>41618</v>
      </c>
      <c r="C27" s="28" t="s">
        <v>52</v>
      </c>
      <c r="D27" s="89" t="s">
        <v>49</v>
      </c>
      <c r="E27" s="89" t="s">
        <v>57</v>
      </c>
      <c r="F27" s="90" t="s">
        <v>58</v>
      </c>
      <c r="G27" s="95"/>
      <c r="H27" s="92"/>
      <c r="I27" s="43"/>
      <c r="J27" s="31">
        <v>40</v>
      </c>
      <c r="K27" s="32"/>
      <c r="L27" s="32"/>
      <c r="M27" s="33"/>
      <c r="N27" s="34">
        <f t="shared" si="3"/>
        <v>40</v>
      </c>
      <c r="O27" s="38"/>
      <c r="P27" s="36">
        <f t="shared" si="2"/>
      </c>
      <c r="Q27" s="2"/>
      <c r="R27" s="97"/>
    </row>
    <row r="28" spans="1:18" ht="30" customHeight="1">
      <c r="A28" s="37">
        <v>18</v>
      </c>
      <c r="B28" s="42">
        <v>41619</v>
      </c>
      <c r="C28" s="28" t="s">
        <v>52</v>
      </c>
      <c r="D28" s="89" t="s">
        <v>49</v>
      </c>
      <c r="E28" s="89" t="s">
        <v>57</v>
      </c>
      <c r="F28" s="90" t="s">
        <v>58</v>
      </c>
      <c r="G28" s="95"/>
      <c r="H28" s="92"/>
      <c r="I28" s="43"/>
      <c r="J28" s="31">
        <v>60</v>
      </c>
      <c r="K28" s="32"/>
      <c r="L28" s="32"/>
      <c r="M28" s="33"/>
      <c r="N28" s="34">
        <f aca="true" t="shared" si="4" ref="N28:N38">SUM(H28:M28)</f>
        <v>60</v>
      </c>
      <c r="O28" s="38"/>
      <c r="P28" s="36">
        <f t="shared" si="2"/>
      </c>
      <c r="Q28" s="2"/>
      <c r="R28" s="97"/>
    </row>
    <row r="29" spans="1:18" ht="30" customHeight="1">
      <c r="A29" s="37">
        <v>19</v>
      </c>
      <c r="B29" s="42">
        <v>41620</v>
      </c>
      <c r="C29" s="28" t="s">
        <v>52</v>
      </c>
      <c r="D29" s="89" t="s">
        <v>49</v>
      </c>
      <c r="E29" s="89" t="s">
        <v>57</v>
      </c>
      <c r="F29" s="90" t="s">
        <v>58</v>
      </c>
      <c r="G29" s="95"/>
      <c r="H29" s="92">
        <f aca="true" t="shared" si="5" ref="H29:H39">IF($D$3="si",($G$5/$G$6*G29),IF($D$3="no",G29*$G$4,0))</f>
        <v>0</v>
      </c>
      <c r="I29" s="43"/>
      <c r="J29" s="31">
        <v>50</v>
      </c>
      <c r="K29" s="32"/>
      <c r="L29" s="32"/>
      <c r="M29" s="33"/>
      <c r="N29" s="34">
        <f t="shared" si="4"/>
        <v>50</v>
      </c>
      <c r="O29" s="38"/>
      <c r="P29" s="36">
        <f t="shared" si="2"/>
      </c>
      <c r="Q29" s="2"/>
      <c r="R29" s="97"/>
    </row>
    <row r="30" spans="1:18" ht="30" customHeight="1">
      <c r="A30" s="37">
        <v>20</v>
      </c>
      <c r="B30" s="42">
        <v>41621</v>
      </c>
      <c r="C30" s="28" t="s">
        <v>52</v>
      </c>
      <c r="D30" s="89" t="s">
        <v>49</v>
      </c>
      <c r="E30" s="89" t="s">
        <v>57</v>
      </c>
      <c r="F30" s="90" t="s">
        <v>58</v>
      </c>
      <c r="G30" s="95"/>
      <c r="H30" s="92">
        <f t="shared" si="5"/>
        <v>0</v>
      </c>
      <c r="I30" s="43"/>
      <c r="J30" s="31">
        <v>50</v>
      </c>
      <c r="K30" s="32"/>
      <c r="L30" s="32"/>
      <c r="M30" s="33"/>
      <c r="N30" s="34">
        <f t="shared" si="4"/>
        <v>50</v>
      </c>
      <c r="O30" s="38"/>
      <c r="P30" s="36">
        <f t="shared" si="2"/>
      </c>
      <c r="Q30" s="2"/>
      <c r="R30" s="97"/>
    </row>
    <row r="31" spans="1:18" ht="30" customHeight="1">
      <c r="A31" s="37">
        <v>21</v>
      </c>
      <c r="B31" s="42"/>
      <c r="C31" s="39"/>
      <c r="D31" s="44"/>
      <c r="E31" s="40"/>
      <c r="F31" s="41"/>
      <c r="G31" s="95"/>
      <c r="H31" s="92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>
        <f t="shared" si="2"/>
      </c>
      <c r="Q31" s="2"/>
      <c r="R31" s="97"/>
    </row>
    <row r="32" spans="1:18" ht="30" customHeight="1">
      <c r="A32" s="37">
        <v>22</v>
      </c>
      <c r="B32" s="42"/>
      <c r="C32" s="39"/>
      <c r="D32" s="44"/>
      <c r="E32" s="40"/>
      <c r="F32" s="41"/>
      <c r="G32" s="95"/>
      <c r="H32" s="92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>
        <f t="shared" si="2"/>
      </c>
      <c r="Q32" s="2"/>
      <c r="R32" s="97"/>
    </row>
    <row r="33" spans="1:18" ht="30" customHeight="1">
      <c r="A33" s="37">
        <v>23</v>
      </c>
      <c r="B33" s="42"/>
      <c r="C33" s="39"/>
      <c r="D33" s="44"/>
      <c r="E33" s="40"/>
      <c r="F33" s="41"/>
      <c r="G33" s="95"/>
      <c r="H33" s="92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>
        <f t="shared" si="2"/>
      </c>
      <c r="Q33" s="2"/>
      <c r="R33" s="97"/>
    </row>
    <row r="34" spans="1:18" ht="30" customHeight="1">
      <c r="A34" s="37">
        <v>24</v>
      </c>
      <c r="B34" s="42"/>
      <c r="C34" s="39"/>
      <c r="D34" s="44"/>
      <c r="E34" s="40"/>
      <c r="F34" s="41"/>
      <c r="G34" s="95"/>
      <c r="H34" s="92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>
        <f t="shared" si="2"/>
      </c>
      <c r="Q34" s="2"/>
      <c r="R34" s="97"/>
    </row>
    <row r="35" spans="1:18" ht="30" customHeight="1">
      <c r="A35" s="37">
        <v>25</v>
      </c>
      <c r="B35" s="42"/>
      <c r="C35" s="39"/>
      <c r="D35" s="44"/>
      <c r="E35" s="40"/>
      <c r="F35" s="41"/>
      <c r="G35" s="95"/>
      <c r="H35" s="92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>
        <f t="shared" si="2"/>
      </c>
      <c r="Q35" s="2"/>
      <c r="R35" s="97"/>
    </row>
    <row r="36" spans="1:18" ht="30" customHeight="1">
      <c r="A36" s="37">
        <v>26</v>
      </c>
      <c r="B36" s="42"/>
      <c r="C36" s="39"/>
      <c r="D36" s="44"/>
      <c r="E36" s="40"/>
      <c r="F36" s="41"/>
      <c r="G36" s="95"/>
      <c r="H36" s="92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>
        <f t="shared" si="2"/>
      </c>
      <c r="Q36" s="2"/>
      <c r="R36" s="97"/>
    </row>
    <row r="37" spans="1:18" ht="30" customHeight="1">
      <c r="A37" s="37">
        <v>27</v>
      </c>
      <c r="B37" s="42"/>
      <c r="C37" s="39"/>
      <c r="D37" s="44"/>
      <c r="E37" s="40"/>
      <c r="F37" s="41"/>
      <c r="G37" s="95"/>
      <c r="H37" s="92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>
        <f t="shared" si="2"/>
      </c>
      <c r="Q37" s="2"/>
      <c r="R37" s="97"/>
    </row>
    <row r="38" spans="1:18" ht="30" customHeight="1">
      <c r="A38" s="37">
        <v>28</v>
      </c>
      <c r="B38" s="42"/>
      <c r="C38" s="39"/>
      <c r="D38" s="44"/>
      <c r="E38" s="40"/>
      <c r="F38" s="41"/>
      <c r="G38" s="95"/>
      <c r="H38" s="92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>
        <f t="shared" si="2"/>
      </c>
      <c r="Q38" s="2"/>
      <c r="R38" s="97"/>
    </row>
    <row r="39" spans="1:18" ht="30" customHeight="1">
      <c r="A39" s="37">
        <v>29</v>
      </c>
      <c r="B39" s="42"/>
      <c r="C39" s="39"/>
      <c r="D39" s="44"/>
      <c r="E39" s="40"/>
      <c r="F39" s="41"/>
      <c r="G39" s="95"/>
      <c r="H39" s="92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97"/>
    </row>
    <row r="40" spans="1:18" ht="30" customHeight="1">
      <c r="A40" s="37">
        <v>30</v>
      </c>
      <c r="B40" s="42"/>
      <c r="C40" s="39"/>
      <c r="D40" s="44"/>
      <c r="E40" s="40"/>
      <c r="F40" s="41"/>
      <c r="G40" s="95"/>
      <c r="H40" s="92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6" ref="N40:N55">SUM(H40:M40)</f>
        <v>0</v>
      </c>
      <c r="O40" s="38"/>
      <c r="P40" s="36">
        <f t="shared" si="2"/>
      </c>
      <c r="Q40" s="2"/>
      <c r="R40" s="97"/>
    </row>
    <row r="41" spans="1:18" ht="30" customHeight="1">
      <c r="A41" s="37">
        <v>31</v>
      </c>
      <c r="B41" s="42"/>
      <c r="C41" s="39"/>
      <c r="D41" s="44"/>
      <c r="E41" s="40"/>
      <c r="F41" s="41"/>
      <c r="G41" s="95"/>
      <c r="H41" s="92">
        <f aca="true" t="shared" si="7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>
        <f t="shared" si="2"/>
      </c>
      <c r="Q41" s="2"/>
      <c r="R41" s="97"/>
    </row>
    <row r="42" spans="1:18" ht="30" customHeight="1">
      <c r="A42" s="37">
        <v>32</v>
      </c>
      <c r="B42" s="42"/>
      <c r="C42" s="39"/>
      <c r="D42" s="44"/>
      <c r="E42" s="40"/>
      <c r="F42" s="41"/>
      <c r="G42" s="95"/>
      <c r="H42" s="92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>
        <f t="shared" si="2"/>
      </c>
      <c r="Q42" s="2"/>
      <c r="R42" s="97"/>
    </row>
    <row r="43" spans="1:18" ht="30" customHeight="1">
      <c r="A43" s="37">
        <v>33</v>
      </c>
      <c r="B43" s="42"/>
      <c r="C43" s="39"/>
      <c r="D43" s="44"/>
      <c r="E43" s="40"/>
      <c r="F43" s="41"/>
      <c r="G43" s="95"/>
      <c r="H43" s="92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>
        <f t="shared" si="2"/>
      </c>
      <c r="Q43" s="2"/>
      <c r="R43" s="97"/>
    </row>
    <row r="44" spans="1:18" ht="30" customHeight="1">
      <c r="A44" s="37">
        <v>34</v>
      </c>
      <c r="B44" s="42"/>
      <c r="C44" s="39"/>
      <c r="D44" s="44"/>
      <c r="E44" s="40"/>
      <c r="F44" s="41"/>
      <c r="G44" s="95"/>
      <c r="H44" s="92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>
        <f t="shared" si="2"/>
      </c>
      <c r="Q44" s="2"/>
      <c r="R44" s="97"/>
    </row>
    <row r="45" spans="1:18" ht="30" customHeight="1">
      <c r="A45" s="37">
        <v>35</v>
      </c>
      <c r="B45" s="42"/>
      <c r="C45" s="39"/>
      <c r="D45" s="44"/>
      <c r="E45" s="40"/>
      <c r="F45" s="41"/>
      <c r="G45" s="95"/>
      <c r="H45" s="92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>
        <f t="shared" si="2"/>
      </c>
      <c r="Q45" s="2"/>
      <c r="R45" s="97"/>
    </row>
    <row r="46" spans="1:18" ht="30" customHeight="1">
      <c r="A46" s="37">
        <v>36</v>
      </c>
      <c r="B46" s="42"/>
      <c r="C46" s="39"/>
      <c r="D46" s="44"/>
      <c r="E46" s="40"/>
      <c r="F46" s="41"/>
      <c r="G46" s="95"/>
      <c r="H46" s="92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>
        <f t="shared" si="2"/>
      </c>
      <c r="Q46" s="2"/>
      <c r="R46" s="97"/>
    </row>
    <row r="47" spans="1:18" ht="30" customHeight="1">
      <c r="A47" s="37">
        <v>37</v>
      </c>
      <c r="B47" s="42"/>
      <c r="C47" s="39"/>
      <c r="D47" s="44"/>
      <c r="E47" s="40"/>
      <c r="F47" s="41"/>
      <c r="G47" s="95"/>
      <c r="H47" s="92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>
        <f t="shared" si="2"/>
      </c>
      <c r="Q47" s="2"/>
      <c r="R47" s="97"/>
    </row>
    <row r="48" spans="1:18" ht="30" customHeight="1">
      <c r="A48" s="37">
        <v>38</v>
      </c>
      <c r="B48" s="42"/>
      <c r="C48" s="39"/>
      <c r="D48" s="44"/>
      <c r="E48" s="40"/>
      <c r="F48" s="41"/>
      <c r="G48" s="95"/>
      <c r="H48" s="92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>
        <f t="shared" si="2"/>
      </c>
      <c r="Q48" s="2"/>
      <c r="R48" s="97"/>
    </row>
    <row r="49" spans="1:18" ht="30" customHeight="1">
      <c r="A49" s="37">
        <v>39</v>
      </c>
      <c r="B49" s="42"/>
      <c r="C49" s="39"/>
      <c r="D49" s="44"/>
      <c r="E49" s="40"/>
      <c r="F49" s="41"/>
      <c r="G49" s="95"/>
      <c r="H49" s="92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>
        <f t="shared" si="2"/>
      </c>
      <c r="Q49" s="2"/>
      <c r="R49" s="97"/>
    </row>
    <row r="50" spans="1:18" ht="30" customHeight="1">
      <c r="A50" s="37">
        <v>40</v>
      </c>
      <c r="B50" s="42"/>
      <c r="C50" s="39"/>
      <c r="D50" s="44"/>
      <c r="E50" s="40"/>
      <c r="F50" s="41"/>
      <c r="G50" s="95"/>
      <c r="H50" s="92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>
        <f t="shared" si="2"/>
      </c>
      <c r="Q50" s="2"/>
      <c r="R50" s="97"/>
    </row>
    <row r="51" spans="1:18" ht="30" customHeight="1">
      <c r="A51" s="37">
        <v>41</v>
      </c>
      <c r="B51" s="42"/>
      <c r="C51" s="39"/>
      <c r="D51" s="44"/>
      <c r="E51" s="40"/>
      <c r="F51" s="41"/>
      <c r="G51" s="95"/>
      <c r="H51" s="92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>
        <f t="shared" si="2"/>
      </c>
      <c r="Q51" s="2"/>
      <c r="R51" s="97"/>
    </row>
    <row r="52" spans="1:18" ht="30" customHeight="1">
      <c r="A52" s="37">
        <v>42</v>
      </c>
      <c r="B52" s="42"/>
      <c r="C52" s="39"/>
      <c r="D52" s="44"/>
      <c r="E52" s="40"/>
      <c r="F52" s="41"/>
      <c r="G52" s="95"/>
      <c r="H52" s="92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>
        <f t="shared" si="2"/>
      </c>
      <c r="Q52" s="2"/>
      <c r="R52" s="97"/>
    </row>
    <row r="53" spans="1:18" ht="30" customHeight="1">
      <c r="A53" s="37">
        <v>43</v>
      </c>
      <c r="B53" s="42"/>
      <c r="C53" s="39"/>
      <c r="D53" s="44"/>
      <c r="E53" s="40"/>
      <c r="F53" s="41"/>
      <c r="G53" s="95"/>
      <c r="H53" s="92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>
        <f t="shared" si="2"/>
      </c>
      <c r="Q53" s="2"/>
      <c r="R53" s="97"/>
    </row>
    <row r="54" spans="1:18" ht="30" customHeight="1">
      <c r="A54" s="37">
        <v>44</v>
      </c>
      <c r="B54" s="42"/>
      <c r="C54" s="39"/>
      <c r="D54" s="44"/>
      <c r="E54" s="40"/>
      <c r="F54" s="41"/>
      <c r="G54" s="95"/>
      <c r="H54" s="92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>
        <f t="shared" si="2"/>
      </c>
      <c r="Q54" s="2"/>
      <c r="R54" s="97"/>
    </row>
    <row r="55" spans="1:18" ht="30" customHeight="1">
      <c r="A55" s="37">
        <v>45</v>
      </c>
      <c r="B55" s="42"/>
      <c r="C55" s="39"/>
      <c r="D55" s="44"/>
      <c r="E55" s="40"/>
      <c r="F55" s="41"/>
      <c r="G55" s="95"/>
      <c r="H55" s="92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>
        <f t="shared" si="2"/>
      </c>
      <c r="Q55" s="2"/>
      <c r="R55" s="97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2"/>
      <c r="B57" s="63"/>
      <c r="C57" s="64"/>
      <c r="D57" s="65"/>
      <c r="E57" s="65"/>
      <c r="F57" s="66"/>
      <c r="G57" s="67"/>
      <c r="H57" s="68"/>
      <c r="I57" s="69"/>
      <c r="J57" s="69"/>
      <c r="K57" s="69"/>
      <c r="L57" s="69"/>
      <c r="M57" s="69"/>
      <c r="N57" s="70"/>
      <c r="O57" s="71"/>
      <c r="P57" s="99"/>
    </row>
    <row r="58" spans="1:16" ht="18.75">
      <c r="A58" s="52"/>
      <c r="B58" s="61" t="s">
        <v>37</v>
      </c>
      <c r="C58" s="61"/>
      <c r="D58" s="61"/>
      <c r="E58" s="53"/>
      <c r="F58" s="53"/>
      <c r="G58" s="61" t="s">
        <v>39</v>
      </c>
      <c r="H58" s="61"/>
      <c r="I58" s="61"/>
      <c r="J58" s="53"/>
      <c r="K58" s="53"/>
      <c r="L58" s="61" t="s">
        <v>38</v>
      </c>
      <c r="M58" s="61"/>
      <c r="N58" s="61"/>
      <c r="O58" s="53"/>
      <c r="P58" s="99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99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P8:P10"/>
    <mergeCell ref="R8:R10"/>
    <mergeCell ref="L9:L10"/>
    <mergeCell ref="M9:M10"/>
    <mergeCell ref="N8:N10"/>
    <mergeCell ref="N5:O5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1:C55">
      <formula1>1</formula1>
    </dataValidation>
    <dataValidation type="date" operator="greaterThanOrEqual" showErrorMessage="1" errorTitle="Data" error="Inserire una data superiore al 1/11/2000" sqref="B57 B11:B13 B22:B55">
      <formula1>36831</formula1>
    </dataValidation>
    <dataValidation type="textLength" operator="greaterThan" sqref="F57 F31:F55">
      <formula1>1</formula1>
    </dataValidation>
    <dataValidation type="textLength" operator="greaterThan" allowBlank="1" showErrorMessage="1" sqref="D57:E57 D31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2014-01-23T14:18:48Z</cp:lastPrinted>
  <dcterms:created xsi:type="dcterms:W3CDTF">2007-03-06T14:42:56Z</dcterms:created>
  <dcterms:modified xsi:type="dcterms:W3CDTF">2014-01-23T14:21:08Z</dcterms:modified>
  <cp:category/>
  <cp:version/>
  <cp:contentType/>
  <cp:contentStatus/>
  <cp:revision>1</cp:revision>
</cp:coreProperties>
</file>