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6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Estero'!$A$1:$R$49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5621"/>
</workbook>
</file>

<file path=xl/calcChain.xml><?xml version="1.0" encoding="utf-8"?>
<calcChain xmlns="http://schemas.openxmlformats.org/spreadsheetml/2006/main">
  <c r="H12" i="3" l="1"/>
  <c r="H11" i="1"/>
  <c r="H11" i="3"/>
  <c r="H123" i="1"/>
  <c r="P129" i="1"/>
  <c r="H129" i="1"/>
  <c r="N129" i="1" s="1"/>
  <c r="O7" i="3"/>
  <c r="P3" i="3" s="1"/>
  <c r="M7" i="3"/>
  <c r="L7" i="3"/>
  <c r="K7" i="3"/>
  <c r="J7" i="3"/>
  <c r="I7" i="3"/>
  <c r="G7" i="3"/>
  <c r="H26" i="3"/>
  <c r="H29" i="3"/>
  <c r="N29" i="3" s="1"/>
  <c r="H40" i="3"/>
  <c r="N40" i="3" s="1"/>
  <c r="P44" i="3"/>
  <c r="H44" i="3"/>
  <c r="N44" i="3" s="1"/>
  <c r="P43" i="3"/>
  <c r="H43" i="3"/>
  <c r="N43" i="3" s="1"/>
  <c r="P42" i="3"/>
  <c r="H42" i="3"/>
  <c r="N42" i="3" s="1"/>
  <c r="P41" i="3"/>
  <c r="N41" i="3"/>
  <c r="H41" i="3"/>
  <c r="P40" i="3"/>
  <c r="P39" i="3"/>
  <c r="H39" i="3"/>
  <c r="N39" i="3" s="1"/>
  <c r="P38" i="3"/>
  <c r="H38" i="3"/>
  <c r="N38" i="3" s="1"/>
  <c r="P37" i="3"/>
  <c r="H37" i="3"/>
  <c r="N37" i="3" s="1"/>
  <c r="P36" i="3"/>
  <c r="H36" i="3"/>
  <c r="N36" i="3" s="1"/>
  <c r="P35" i="3"/>
  <c r="H35" i="3"/>
  <c r="N35" i="3" s="1"/>
  <c r="P34" i="3"/>
  <c r="H34" i="3"/>
  <c r="N34" i="3" s="1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N11" i="1"/>
  <c r="H128" i="1"/>
  <c r="H127" i="1"/>
  <c r="N127" i="1" s="1"/>
  <c r="H126" i="1"/>
  <c r="N126" i="1" s="1"/>
  <c r="H125" i="1"/>
  <c r="H124" i="1"/>
  <c r="N124" i="1" s="1"/>
  <c r="H122" i="1"/>
  <c r="N122" i="1" s="1"/>
  <c r="H121" i="1"/>
  <c r="N121" i="1" s="1"/>
  <c r="H120" i="1"/>
  <c r="H119" i="1"/>
  <c r="N119" i="1" s="1"/>
  <c r="H118" i="1"/>
  <c r="N118" i="1" s="1"/>
  <c r="H117" i="1"/>
  <c r="N117" i="1" s="1"/>
  <c r="H116" i="1"/>
  <c r="H115" i="1"/>
  <c r="N115" i="1" s="1"/>
  <c r="H114" i="1"/>
  <c r="N114" i="1" s="1"/>
  <c r="H113" i="1"/>
  <c r="N113" i="1" s="1"/>
  <c r="H112" i="1"/>
  <c r="H111" i="1"/>
  <c r="N111" i="1" s="1"/>
  <c r="H110" i="1"/>
  <c r="N110" i="1" s="1"/>
  <c r="H109" i="1"/>
  <c r="N109" i="1" s="1"/>
  <c r="H108" i="1"/>
  <c r="H107" i="1"/>
  <c r="N107" i="1" s="1"/>
  <c r="H106" i="1"/>
  <c r="N106" i="1" s="1"/>
  <c r="H105" i="1"/>
  <c r="N105" i="1" s="1"/>
  <c r="H104" i="1"/>
  <c r="H103" i="1"/>
  <c r="N103" i="1" s="1"/>
  <c r="H102" i="1"/>
  <c r="N102" i="1" s="1"/>
  <c r="H101" i="1"/>
  <c r="N101" i="1" s="1"/>
  <c r="H100" i="1"/>
  <c r="H99" i="1"/>
  <c r="N99" i="1" s="1"/>
  <c r="H98" i="1"/>
  <c r="N98" i="1" s="1"/>
  <c r="H97" i="1"/>
  <c r="N97" i="1" s="1"/>
  <c r="H96" i="1"/>
  <c r="H95" i="1"/>
  <c r="N95" i="1" s="1"/>
  <c r="H94" i="1"/>
  <c r="N94" i="1" s="1"/>
  <c r="H93" i="1"/>
  <c r="N93" i="1" s="1"/>
  <c r="H92" i="1"/>
  <c r="H91" i="1"/>
  <c r="N91" i="1" s="1"/>
  <c r="H90" i="1"/>
  <c r="N90" i="1" s="1"/>
  <c r="H89" i="1"/>
  <c r="N89" i="1" s="1"/>
  <c r="H88" i="1"/>
  <c r="H87" i="1"/>
  <c r="N87" i="1" s="1"/>
  <c r="H86" i="1"/>
  <c r="N86" i="1" s="1"/>
  <c r="H85" i="1"/>
  <c r="N85" i="1" s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N13" i="1" s="1"/>
  <c r="H12" i="1"/>
  <c r="O7" i="1"/>
  <c r="P3" i="1" s="1"/>
  <c r="G7" i="1"/>
  <c r="I7" i="1"/>
  <c r="M7" i="1"/>
  <c r="L7" i="1"/>
  <c r="K7" i="1"/>
  <c r="J7" i="1"/>
  <c r="P128" i="1"/>
  <c r="N128" i="1"/>
  <c r="P127" i="1"/>
  <c r="P126" i="1"/>
  <c r="P125" i="1"/>
  <c r="N125" i="1"/>
  <c r="P124" i="1"/>
  <c r="P123" i="1"/>
  <c r="N123" i="1"/>
  <c r="P122" i="1"/>
  <c r="P121" i="1"/>
  <c r="P120" i="1"/>
  <c r="N120" i="1"/>
  <c r="P119" i="1"/>
  <c r="P118" i="1"/>
  <c r="P117" i="1"/>
  <c r="P116" i="1"/>
  <c r="N116" i="1"/>
  <c r="P115" i="1"/>
  <c r="P114" i="1"/>
  <c r="P113" i="1"/>
  <c r="P112" i="1"/>
  <c r="N112" i="1"/>
  <c r="P111" i="1"/>
  <c r="P110" i="1"/>
  <c r="P109" i="1"/>
  <c r="P108" i="1"/>
  <c r="N108" i="1"/>
  <c r="P107" i="1"/>
  <c r="P106" i="1"/>
  <c r="P105" i="1"/>
  <c r="P104" i="1"/>
  <c r="N104" i="1"/>
  <c r="P103" i="1"/>
  <c r="P102" i="1"/>
  <c r="P101" i="1"/>
  <c r="P100" i="1"/>
  <c r="N100" i="1"/>
  <c r="P99" i="1"/>
  <c r="P98" i="1"/>
  <c r="P97" i="1"/>
  <c r="P96" i="1"/>
  <c r="N96" i="1"/>
  <c r="P95" i="1"/>
  <c r="P94" i="1"/>
  <c r="P93" i="1"/>
  <c r="P92" i="1"/>
  <c r="N92" i="1"/>
  <c r="P91" i="1"/>
  <c r="P90" i="1"/>
  <c r="P89" i="1"/>
  <c r="P88" i="1"/>
  <c r="N88" i="1"/>
  <c r="P87" i="1"/>
  <c r="P86" i="1"/>
  <c r="P85" i="1"/>
  <c r="P84" i="1"/>
  <c r="N84" i="1"/>
  <c r="P29" i="3"/>
  <c r="P28" i="3"/>
  <c r="H28" i="3"/>
  <c r="N28" i="3" s="1"/>
  <c r="P27" i="3"/>
  <c r="H27" i="3"/>
  <c r="N27" i="3" s="1"/>
  <c r="P26" i="3"/>
  <c r="N26" i="3"/>
  <c r="P25" i="3"/>
  <c r="H25" i="3"/>
  <c r="N25" i="3" s="1"/>
  <c r="P11" i="1"/>
  <c r="N11" i="3"/>
  <c r="N12" i="3" l="1"/>
  <c r="H7" i="1"/>
  <c r="P1" i="1" s="1"/>
  <c r="P5" i="1" s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H24" i="3"/>
  <c r="H23" i="3"/>
  <c r="H22" i="3"/>
  <c r="H21" i="3"/>
  <c r="H20" i="3"/>
  <c r="H19" i="3"/>
  <c r="N19" i="3" s="1"/>
  <c r="H18" i="3"/>
  <c r="H17" i="3"/>
  <c r="H16" i="3"/>
  <c r="H15" i="3"/>
  <c r="H14" i="3"/>
  <c r="H13" i="3"/>
  <c r="N18" i="1"/>
  <c r="N17" i="1"/>
  <c r="N14" i="1"/>
  <c r="P18" i="1"/>
  <c r="P17" i="1"/>
  <c r="P16" i="1"/>
  <c r="P15" i="1"/>
  <c r="P14" i="1"/>
  <c r="P13" i="1"/>
  <c r="P12" i="1"/>
  <c r="H7" i="3" l="1"/>
  <c r="P1" i="3" s="1"/>
  <c r="P5" i="3" s="1"/>
  <c r="N73" i="1"/>
  <c r="N7" i="1" s="1"/>
  <c r="P24" i="3"/>
  <c r="N24" i="3"/>
  <c r="P23" i="3"/>
  <c r="N23" i="3"/>
  <c r="P22" i="3"/>
  <c r="N22" i="3"/>
  <c r="P21" i="3"/>
  <c r="N21" i="3"/>
  <c r="P20" i="3"/>
  <c r="N20" i="3"/>
  <c r="P19" i="3"/>
  <c r="P18" i="3"/>
  <c r="N18" i="3"/>
  <c r="P17" i="3"/>
  <c r="N17" i="3"/>
  <c r="P16" i="3"/>
  <c r="N16" i="3"/>
  <c r="P15" i="3"/>
  <c r="N15" i="3"/>
  <c r="P14" i="3"/>
  <c r="N14" i="3"/>
  <c r="P13" i="3"/>
  <c r="N13" i="3"/>
  <c r="N7" i="3" l="1"/>
  <c r="P7" i="3" s="1"/>
  <c r="P7" i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<sst xmlns="http://schemas.openxmlformats.org/spreadsheetml/2006/main" count="154" uniqueCount="58">
  <si>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</si>
  <si>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</si>
  <si>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</si>
  <si>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</si>
  <si>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</si>
  <si>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</si>
  <si>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</si>
  <si>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</si>
  <si>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</si>
  <si>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</si>
  <si>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</si>
  <si>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</si>
  <si>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</si>
  <si>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</si>
  <si>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</si>
  <si>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</si>
  <si>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</si>
  <si>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</si>
  <si>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</si>
  <si>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</si>
  <si>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</si>
  <si>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</si>
  <si>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</si>
  <si>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</si>
  <si>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</si>
  <si>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</si>
  <si>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</si>
  <si>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</si>
  <si>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</si>
  <si>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</si>
  <si>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</si>
  <si>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</si>
  <si>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</si>
  <si>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</si>
  <si>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</si>
  <si>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</si>
  <si>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</si>
  <si>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</si>
  <si>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</si>
  <si>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</si>
  <si>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</si>
  <si>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</si>
  <si>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</si>
  <si>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</si>
  <si>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09 01</t>
  </si>
  <si>
    <t>(importi in Valuta PLN)</t>
  </si>
  <si>
    <t>Trasferta Polonia IALEIA</t>
  </si>
  <si>
    <t>Polonia</t>
  </si>
  <si>
    <t>PLN</t>
  </si>
  <si>
    <t>Reso Contanti</t>
  </si>
  <si>
    <t>Massimiliano Luppi</t>
  </si>
  <si>
    <t>trasferta Polonia IALEIA</t>
  </si>
  <si>
    <t>Varese</t>
  </si>
  <si>
    <t>Milano</t>
  </si>
  <si>
    <t>trasferta Baku</t>
  </si>
  <si>
    <t>Roma</t>
  </si>
  <si>
    <t>trasferta baku</t>
  </si>
  <si>
    <t>09 02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</si>
</sst>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24" xfId="0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50" zoomScaleSheetLayoutView="50" workbookViewId="0">
      <pane ySplit="5" topLeftCell="A15" activePane="bottomLeft" state="frozen"/>
      <selection pane="bottomLeft" activeCell="A25" sqref="A25:XFD35"/>
    </sheetView>
  </sheetViews>
  <sheetFormatPr defaultColWidth="9.109375" defaultRowHeight="17.399999999999999" x14ac:dyDescent="0.25"/>
  <cols>
    <col min="1" max="1" width="6.6640625" style="1" customWidth="1"/>
    <col min="2" max="2" width="16.5546875" style="2" customWidth="1"/>
    <col min="3" max="3" width="27.6640625" style="2" customWidth="1"/>
    <col min="4" max="4" width="29.5546875" style="2" customWidth="1"/>
    <col min="5" max="5" width="22.88671875" style="2" customWidth="1"/>
    <col min="6" max="6" width="42.88671875" style="2" customWidth="1"/>
    <col min="7" max="7" width="18.33203125" style="2" customWidth="1"/>
    <col min="8" max="8" width="26.44140625" style="2" customWidth="1"/>
    <col min="9" max="9" width="22.44140625" style="2" customWidth="1"/>
    <col min="10" max="11" width="25.88671875" style="2" customWidth="1"/>
    <col min="12" max="12" width="25.5546875" style="2" customWidth="1"/>
    <col min="13" max="13" width="19.88671875" style="2" customWidth="1"/>
    <col min="14" max="14" width="30.6640625" style="2" customWidth="1"/>
    <col min="15" max="15" width="27.33203125" style="2" customWidth="1"/>
    <col min="16" max="16" width="19.88671875" style="2" customWidth="1"/>
    <col min="17" max="17" width="19.88671875" style="3" hidden="1" customWidth="1"/>
    <col min="18" max="18" width="31.109375" style="2" customWidth="1"/>
    <col min="19" max="16384" width="9.109375" style="2"/>
  </cols>
  <sheetData>
    <row r="1" spans="1:18" s="8" customFormat="1" ht="65.25" customHeight="1" x14ac:dyDescent="0.25">
      <c r="A1" s="4"/>
      <c r="B1" s="112" t="s">
        <v>0</v>
      </c>
      <c r="C1" s="112"/>
      <c r="D1" s="113" t="s">
        <v>50</v>
      </c>
      <c r="E1" s="113"/>
      <c r="F1" s="51">
        <v>41153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1223.8400000000001</v>
      </c>
      <c r="Q1" s="3" t="s">
        <v>28</v>
      </c>
    </row>
    <row r="2" spans="1:18" s="8" customFormat="1" ht="57.75" customHeight="1" x14ac:dyDescent="0.25">
      <c r="A2" s="4"/>
      <c r="B2" s="114" t="s">
        <v>2</v>
      </c>
      <c r="C2" s="114"/>
      <c r="D2" s="113"/>
      <c r="E2" s="11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5">
      <c r="A3" s="4"/>
      <c r="B3" s="114" t="s">
        <v>26</v>
      </c>
      <c r="C3" s="114"/>
      <c r="D3" s="113" t="s">
        <v>28</v>
      </c>
      <c r="E3" s="113"/>
      <c r="N3" s="10" t="s">
        <v>4</v>
      </c>
      <c r="O3" s="11"/>
      <c r="P3" s="62">
        <f>+O7</f>
        <v>1696.22</v>
      </c>
      <c r="Q3" s="13"/>
    </row>
    <row r="4" spans="1:18" s="8" customFormat="1" ht="35.25" customHeight="1" thickBot="1" x14ac:dyDescent="0.3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3">
      <c r="A5" s="4"/>
      <c r="B5" s="19" t="s">
        <v>6</v>
      </c>
      <c r="C5" s="20"/>
      <c r="D5" s="59">
        <v>8</v>
      </c>
      <c r="E5" s="14"/>
      <c r="F5" s="10" t="s">
        <v>7</v>
      </c>
      <c r="G5" s="79">
        <v>1.1100000000000001</v>
      </c>
      <c r="N5" s="121" t="s">
        <v>8</v>
      </c>
      <c r="O5" s="121"/>
      <c r="P5" s="58">
        <f>P1-P2-P3-P4</f>
        <v>-472.37999999999988</v>
      </c>
      <c r="Q5" s="13"/>
    </row>
    <row r="6" spans="1:18" s="8" customFormat="1" ht="43.5" customHeight="1" thickTop="1" thickBot="1" x14ac:dyDescent="0.3">
      <c r="A6" s="4"/>
      <c r="B6" s="56" t="s">
        <v>45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3">
      <c r="A7" s="122" t="s">
        <v>30</v>
      </c>
      <c r="B7" s="123"/>
      <c r="C7" s="124"/>
      <c r="D7" s="130" t="s">
        <v>11</v>
      </c>
      <c r="E7" s="131"/>
      <c r="F7" s="131"/>
      <c r="G7" s="99">
        <f>SUM(G11:G44)</f>
        <v>0</v>
      </c>
      <c r="H7" s="97">
        <f>SUM(H11:H44)</f>
        <v>0</v>
      </c>
      <c r="I7" s="81">
        <f>SUM(I11:I44)</f>
        <v>0</v>
      </c>
      <c r="J7" s="81">
        <f>SUM(J11:J44)</f>
        <v>488.2</v>
      </c>
      <c r="K7" s="81">
        <f>SUM(K11:K44)</f>
        <v>139.41999999999999</v>
      </c>
      <c r="L7" s="81">
        <f>SUM(L11:L44)</f>
        <v>0</v>
      </c>
      <c r="M7" s="82">
        <f>SUM(M11:M44)</f>
        <v>596.22</v>
      </c>
      <c r="N7" s="80">
        <f>SUM(N11:N44)</f>
        <v>1223.8400000000001</v>
      </c>
      <c r="O7" s="83">
        <f>SUM(O11:O44)</f>
        <v>1696.22</v>
      </c>
      <c r="P7" s="13">
        <f>+N7-SUM(H7:M7)</f>
        <v>0</v>
      </c>
    </row>
    <row r="8" spans="1:18" ht="36" customHeight="1" thickTop="1" thickBot="1" x14ac:dyDescent="0.3">
      <c r="A8" s="132"/>
      <c r="B8" s="133" t="s">
        <v>12</v>
      </c>
      <c r="C8" s="133" t="s">
        <v>13</v>
      </c>
      <c r="D8" s="134" t="s">
        <v>25</v>
      </c>
      <c r="E8" s="133" t="s">
        <v>33</v>
      </c>
      <c r="F8" s="136" t="s">
        <v>32</v>
      </c>
      <c r="G8" s="137" t="s">
        <v>15</v>
      </c>
      <c r="H8" s="139" t="s">
        <v>16</v>
      </c>
      <c r="I8" s="125" t="s">
        <v>37</v>
      </c>
      <c r="J8" s="126" t="s">
        <v>39</v>
      </c>
      <c r="K8" s="126" t="s">
        <v>38</v>
      </c>
      <c r="L8" s="127" t="s">
        <v>22</v>
      </c>
      <c r="M8" s="128"/>
      <c r="N8" s="129" t="s">
        <v>17</v>
      </c>
      <c r="O8" s="115" t="s">
        <v>18</v>
      </c>
      <c r="P8" s="116" t="s">
        <v>19</v>
      </c>
      <c r="Q8" s="2"/>
      <c r="R8" s="109" t="s">
        <v>40</v>
      </c>
    </row>
    <row r="9" spans="1:18" ht="36" customHeight="1" thickTop="1" thickBot="1" x14ac:dyDescent="0.3">
      <c r="A9" s="132"/>
      <c r="B9" s="133" t="s">
        <v>12</v>
      </c>
      <c r="C9" s="133"/>
      <c r="D9" s="135"/>
      <c r="E9" s="133"/>
      <c r="F9" s="136"/>
      <c r="G9" s="138"/>
      <c r="H9" s="139" t="s">
        <v>37</v>
      </c>
      <c r="I9" s="125" t="s">
        <v>37</v>
      </c>
      <c r="J9" s="125"/>
      <c r="K9" s="125" t="s">
        <v>36</v>
      </c>
      <c r="L9" s="117" t="s">
        <v>23</v>
      </c>
      <c r="M9" s="119" t="s">
        <v>24</v>
      </c>
      <c r="N9" s="129"/>
      <c r="O9" s="115"/>
      <c r="P9" s="116"/>
      <c r="Q9" s="2"/>
      <c r="R9" s="110"/>
    </row>
    <row r="10" spans="1:18" ht="37.5" customHeight="1" thickTop="1" thickBot="1" x14ac:dyDescent="0.3">
      <c r="A10" s="132"/>
      <c r="B10" s="133"/>
      <c r="C10" s="133"/>
      <c r="D10" s="135"/>
      <c r="E10" s="133"/>
      <c r="F10" s="136"/>
      <c r="G10" s="96" t="s">
        <v>20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 x14ac:dyDescent="0.25">
      <c r="A11" s="27">
        <v>1</v>
      </c>
      <c r="B11" s="47">
        <v>41171</v>
      </c>
      <c r="C11" s="29"/>
      <c r="D11" s="30" t="s">
        <v>46</v>
      </c>
      <c r="E11" s="30" t="s">
        <v>47</v>
      </c>
      <c r="F11" s="31" t="s">
        <v>48</v>
      </c>
      <c r="G11" s="95"/>
      <c r="H11" s="33">
        <f>IF($D$3="si",($G$5/$G$6*G11),IF($D$3="no",G11*$G$4,0))</f>
        <v>0</v>
      </c>
      <c r="I11" s="34"/>
      <c r="J11" s="35">
        <v>111</v>
      </c>
      <c r="K11" s="68"/>
      <c r="L11" s="68"/>
      <c r="M11" s="38"/>
      <c r="N11" s="39">
        <f>SUM(H11:M11)</f>
        <v>111</v>
      </c>
      <c r="O11" s="40"/>
      <c r="P11" s="41"/>
      <c r="Q11" s="2"/>
      <c r="R11" s="74"/>
    </row>
    <row r="12" spans="1:18" ht="30" customHeight="1" x14ac:dyDescent="0.25">
      <c r="A12" s="42">
        <v>2</v>
      </c>
      <c r="B12" s="47">
        <v>41169</v>
      </c>
      <c r="C12" s="44"/>
      <c r="D12" s="30" t="s">
        <v>46</v>
      </c>
      <c r="E12" s="30" t="s">
        <v>47</v>
      </c>
      <c r="F12" s="31" t="s">
        <v>48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30</v>
      </c>
      <c r="N12" s="39">
        <f>SUM(H12:M12)</f>
        <v>30</v>
      </c>
      <c r="O12" s="43">
        <v>30</v>
      </c>
      <c r="P12" s="41"/>
      <c r="Q12" s="2"/>
      <c r="R12" s="74"/>
    </row>
    <row r="13" spans="1:18" ht="30" customHeight="1" x14ac:dyDescent="0.25">
      <c r="A13" s="42">
        <v>3</v>
      </c>
      <c r="B13" s="28">
        <v>41169</v>
      </c>
      <c r="C13" s="29"/>
      <c r="D13" s="30" t="s">
        <v>46</v>
      </c>
      <c r="E13" s="30" t="s">
        <v>47</v>
      </c>
      <c r="F13" s="31" t="s">
        <v>48</v>
      </c>
      <c r="G13" s="32"/>
      <c r="H13" s="33">
        <f t="shared" ref="H13:H24" si="0">IF($D$3="si",($G$5/$G$6*G13),IF($D$3="no",G13*$G$4,0))</f>
        <v>0</v>
      </c>
      <c r="I13" s="34"/>
      <c r="J13" s="35">
        <v>94</v>
      </c>
      <c r="K13" s="68"/>
      <c r="L13" s="37"/>
      <c r="M13" s="38"/>
      <c r="N13" s="39">
        <f t="shared" ref="N13:N24" si="1">SUM(H13:M13)</f>
        <v>94</v>
      </c>
      <c r="O13" s="43"/>
      <c r="P13" s="41" t="str">
        <f t="shared" ref="P13:P24" si="2">IF(F13="Milano","X","")</f>
        <v/>
      </c>
      <c r="Q13" s="2"/>
      <c r="R13" s="75"/>
    </row>
    <row r="14" spans="1:18" ht="30" customHeight="1" x14ac:dyDescent="0.25">
      <c r="A14" s="42">
        <v>4</v>
      </c>
      <c r="B14" s="28">
        <v>41171</v>
      </c>
      <c r="C14" s="29"/>
      <c r="D14" s="30" t="s">
        <v>46</v>
      </c>
      <c r="E14" s="30" t="s">
        <v>47</v>
      </c>
      <c r="F14" s="31" t="s">
        <v>48</v>
      </c>
      <c r="G14" s="32"/>
      <c r="H14" s="33">
        <f t="shared" si="0"/>
        <v>0</v>
      </c>
      <c r="I14" s="34"/>
      <c r="J14" s="35"/>
      <c r="K14" s="68"/>
      <c r="L14" s="37"/>
      <c r="M14" s="38">
        <v>450</v>
      </c>
      <c r="N14" s="39">
        <f t="shared" si="1"/>
        <v>450</v>
      </c>
      <c r="O14" s="43">
        <v>450</v>
      </c>
      <c r="P14" s="41" t="str">
        <f t="shared" si="2"/>
        <v/>
      </c>
      <c r="Q14" s="2"/>
      <c r="R14" s="76"/>
    </row>
    <row r="15" spans="1:18" ht="30" customHeight="1" x14ac:dyDescent="0.25">
      <c r="A15" s="42">
        <v>5</v>
      </c>
      <c r="B15" s="28">
        <v>41169</v>
      </c>
      <c r="C15" s="29"/>
      <c r="D15" s="30" t="s">
        <v>46</v>
      </c>
      <c r="E15" s="30" t="s">
        <v>47</v>
      </c>
      <c r="F15" s="31" t="s">
        <v>48</v>
      </c>
      <c r="G15" s="32"/>
      <c r="H15" s="33">
        <f t="shared" si="0"/>
        <v>0</v>
      </c>
      <c r="I15" s="34"/>
      <c r="J15" s="35">
        <v>160</v>
      </c>
      <c r="K15" s="68"/>
      <c r="L15" s="37"/>
      <c r="M15" s="38"/>
      <c r="N15" s="39">
        <f t="shared" si="1"/>
        <v>160</v>
      </c>
      <c r="O15" s="43"/>
      <c r="P15" s="41" t="str">
        <f t="shared" si="2"/>
        <v/>
      </c>
      <c r="Q15" s="2"/>
      <c r="R15" s="77"/>
    </row>
    <row r="16" spans="1:18" ht="30" customHeight="1" x14ac:dyDescent="0.25">
      <c r="A16" s="42">
        <v>6</v>
      </c>
      <c r="B16" s="28">
        <v>41171</v>
      </c>
      <c r="C16" s="29"/>
      <c r="D16" s="30" t="s">
        <v>46</v>
      </c>
      <c r="E16" s="30" t="s">
        <v>47</v>
      </c>
      <c r="F16" s="31" t="s">
        <v>48</v>
      </c>
      <c r="G16" s="32"/>
      <c r="H16" s="33">
        <f t="shared" si="0"/>
        <v>0</v>
      </c>
      <c r="I16" s="34"/>
      <c r="J16" s="35">
        <v>123.2</v>
      </c>
      <c r="K16" s="68"/>
      <c r="L16" s="37"/>
      <c r="M16" s="38"/>
      <c r="N16" s="39">
        <f t="shared" si="1"/>
        <v>123.2</v>
      </c>
      <c r="O16" s="43"/>
      <c r="P16" s="41" t="str">
        <f t="shared" si="2"/>
        <v/>
      </c>
      <c r="Q16" s="2"/>
      <c r="R16" s="76"/>
    </row>
    <row r="17" spans="1:18" ht="30" customHeight="1" x14ac:dyDescent="0.25">
      <c r="A17" s="42">
        <v>7</v>
      </c>
      <c r="B17" s="28">
        <v>41169</v>
      </c>
      <c r="C17" s="29"/>
      <c r="D17" s="30" t="s">
        <v>46</v>
      </c>
      <c r="E17" s="30" t="s">
        <v>47</v>
      </c>
      <c r="F17" s="31" t="s">
        <v>48</v>
      </c>
      <c r="G17" s="32"/>
      <c r="H17" s="33">
        <f t="shared" si="0"/>
        <v>0</v>
      </c>
      <c r="I17" s="34"/>
      <c r="J17" s="35"/>
      <c r="K17" s="68"/>
      <c r="L17" s="37"/>
      <c r="M17" s="38">
        <v>116.22</v>
      </c>
      <c r="N17" s="39">
        <f t="shared" si="1"/>
        <v>116.22</v>
      </c>
      <c r="O17" s="43">
        <v>116.22</v>
      </c>
      <c r="P17" s="41" t="str">
        <f t="shared" si="2"/>
        <v/>
      </c>
      <c r="Q17" s="2"/>
      <c r="R17" s="76"/>
    </row>
    <row r="18" spans="1:18" ht="30" customHeight="1" x14ac:dyDescent="0.25">
      <c r="A18" s="42">
        <v>8</v>
      </c>
      <c r="B18" s="28">
        <v>41169</v>
      </c>
      <c r="C18" s="29"/>
      <c r="D18" s="30" t="s">
        <v>46</v>
      </c>
      <c r="E18" s="30" t="s">
        <v>47</v>
      </c>
      <c r="F18" s="31" t="s">
        <v>48</v>
      </c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>
        <v>1100</v>
      </c>
      <c r="P18" s="41" t="str">
        <f t="shared" si="2"/>
        <v/>
      </c>
      <c r="Q18" s="2"/>
      <c r="R18" s="76"/>
    </row>
    <row r="19" spans="1:18" ht="30" customHeight="1" x14ac:dyDescent="0.25">
      <c r="A19" s="42">
        <v>9</v>
      </c>
      <c r="B19" s="28"/>
      <c r="C19" s="44"/>
      <c r="D19" s="30" t="s">
        <v>49</v>
      </c>
      <c r="E19" s="30"/>
      <c r="F19" s="45"/>
      <c r="G19" s="32"/>
      <c r="H19" s="33">
        <f t="shared" si="0"/>
        <v>0</v>
      </c>
      <c r="I19" s="34"/>
      <c r="J19" s="35"/>
      <c r="K19" s="68">
        <v>139.41999999999999</v>
      </c>
      <c r="L19" s="37"/>
      <c r="M19" s="38"/>
      <c r="N19" s="39">
        <f t="shared" si="1"/>
        <v>139.41999999999999</v>
      </c>
      <c r="O19" s="43"/>
      <c r="P19" s="41" t="str">
        <f t="shared" si="2"/>
        <v/>
      </c>
      <c r="Q19" s="2"/>
      <c r="R19" s="76"/>
    </row>
    <row r="20" spans="1:18" ht="30" customHeight="1" x14ac:dyDescent="0.25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 x14ac:dyDescent="0.25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 x14ac:dyDescent="0.25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 x14ac:dyDescent="0.25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 x14ac:dyDescent="0.25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 x14ac:dyDescent="0.25">
      <c r="A25" s="42">
        <v>26</v>
      </c>
      <c r="B25" s="47"/>
      <c r="C25" s="44"/>
      <c r="D25" s="49"/>
      <c r="E25" s="45"/>
      <c r="F25" s="46"/>
      <c r="G25" s="32"/>
      <c r="H25" s="33">
        <f t="shared" ref="H25:H28" si="3">IF($D$3="si",($G$5/$G$6*G25),IF($D$3="no",G25*$G$4,0))</f>
        <v>0</v>
      </c>
      <c r="I25" s="48"/>
      <c r="J25" s="36"/>
      <c r="K25" s="37"/>
      <c r="L25" s="37"/>
      <c r="M25" s="38"/>
      <c r="N25" s="39">
        <f t="shared" ref="N25:N27" si="4">SUM(H25:M25)</f>
        <v>0</v>
      </c>
      <c r="O25" s="43"/>
      <c r="P25" s="41" t="str">
        <f t="shared" ref="P25:P28" si="5">IF(F25="Milano","X","")</f>
        <v/>
      </c>
      <c r="Q25" s="2"/>
      <c r="R25" s="76"/>
    </row>
    <row r="26" spans="1:18" ht="30" customHeight="1" x14ac:dyDescent="0.25">
      <c r="A26" s="42">
        <v>27</v>
      </c>
      <c r="B26" s="47"/>
      <c r="C26" s="44"/>
      <c r="D26" s="49"/>
      <c r="E26" s="45"/>
      <c r="F26" s="46"/>
      <c r="G26" s="32"/>
      <c r="H26" s="33">
        <f>IF($D$3="si",($G$5/$G$6*G26),IF($D$3="no",G26*$G$4,0))</f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5"/>
        <v/>
      </c>
      <c r="Q26" s="2"/>
      <c r="R26" s="76"/>
    </row>
    <row r="27" spans="1:18" ht="30" customHeight="1" x14ac:dyDescent="0.25">
      <c r="A27" s="42">
        <v>28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 t="shared" si="4"/>
        <v>0</v>
      </c>
      <c r="O27" s="43"/>
      <c r="P27" s="41" t="str">
        <f t="shared" si="5"/>
        <v/>
      </c>
      <c r="Q27" s="2"/>
      <c r="R27" s="76"/>
    </row>
    <row r="28" spans="1:18" ht="30" customHeight="1" x14ac:dyDescent="0.25">
      <c r="A28" s="42">
        <v>29</v>
      </c>
      <c r="B28" s="47"/>
      <c r="C28" s="44"/>
      <c r="D28" s="49"/>
      <c r="E28" s="45"/>
      <c r="F28" s="46"/>
      <c r="G28" s="32"/>
      <c r="H28" s="33">
        <f t="shared" si="3"/>
        <v>0</v>
      </c>
      <c r="I28" s="48"/>
      <c r="J28" s="36"/>
      <c r="K28" s="37"/>
      <c r="L28" s="37"/>
      <c r="M28" s="38"/>
      <c r="N28" s="39">
        <f>SUM(H28:M28)</f>
        <v>0</v>
      </c>
      <c r="O28" s="43"/>
      <c r="P28" s="41" t="str">
        <f t="shared" si="5"/>
        <v/>
      </c>
      <c r="Q28" s="2"/>
      <c r="R28" s="76"/>
    </row>
    <row r="29" spans="1:18" ht="30" customHeight="1" x14ac:dyDescent="0.25">
      <c r="A29" s="42">
        <v>30</v>
      </c>
      <c r="B29" s="47"/>
      <c r="C29" s="44"/>
      <c r="D29" s="49"/>
      <c r="E29" s="45"/>
      <c r="F29" s="46"/>
      <c r="G29" s="32"/>
      <c r="H29" s="33">
        <f>IF($D$3="si",($G$5/$G$6*G29),IF($D$3="no",G29*$G$4,0))</f>
        <v>0</v>
      </c>
      <c r="I29" s="48"/>
      <c r="J29" s="36"/>
      <c r="K29" s="37"/>
      <c r="L29" s="37"/>
      <c r="M29" s="38"/>
      <c r="N29" s="39">
        <f t="shared" ref="N29" si="6">SUM(H29:M29)</f>
        <v>0</v>
      </c>
      <c r="O29" s="43"/>
      <c r="P29" s="41" t="str">
        <f t="shared" ref="P29" si="7">IF(F29="Milano","X","")</f>
        <v/>
      </c>
      <c r="Q29" s="2"/>
      <c r="R29" s="76"/>
    </row>
    <row r="30" spans="1:18" ht="30" customHeight="1" x14ac:dyDescent="0.25">
      <c r="A30" s="42">
        <v>31</v>
      </c>
      <c r="B30" s="47"/>
      <c r="C30" s="44"/>
      <c r="D30" s="49"/>
      <c r="E30" s="45"/>
      <c r="F30" s="46"/>
      <c r="G30" s="32"/>
      <c r="H30" s="33">
        <f t="shared" ref="H30:H44" si="8">IF($D$3="si",($G$5/$G$6*G30),IF($D$3="no",G30*$G$4,0))</f>
        <v>0</v>
      </c>
      <c r="I30" s="48"/>
      <c r="J30" s="36"/>
      <c r="K30" s="37"/>
      <c r="L30" s="37"/>
      <c r="M30" s="38"/>
      <c r="N30" s="39">
        <f t="shared" ref="N30:N44" si="9">SUM(H30:M30)</f>
        <v>0</v>
      </c>
      <c r="O30" s="43"/>
      <c r="P30" s="41" t="str">
        <f t="shared" ref="P30:P44" si="10">IF(F30="Milano","X","")</f>
        <v/>
      </c>
      <c r="Q30" s="2"/>
      <c r="R30" s="76"/>
    </row>
    <row r="31" spans="1:18" ht="30" customHeight="1" x14ac:dyDescent="0.25">
      <c r="A31" s="42">
        <v>32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 x14ac:dyDescent="0.25">
      <c r="A32" s="42">
        <v>33</v>
      </c>
      <c r="B32" s="47"/>
      <c r="C32" s="44"/>
      <c r="D32" s="49"/>
      <c r="E32" s="45"/>
      <c r="F32" s="46"/>
      <c r="G32" s="32"/>
      <c r="H32" s="33">
        <f t="shared" si="8"/>
        <v>0</v>
      </c>
      <c r="I32" s="48"/>
      <c r="J32" s="36"/>
      <c r="K32" s="37"/>
      <c r="L32" s="37"/>
      <c r="M32" s="38"/>
      <c r="N32" s="39">
        <f t="shared" si="9"/>
        <v>0</v>
      </c>
      <c r="O32" s="43"/>
      <c r="P32" s="41" t="str">
        <f t="shared" si="10"/>
        <v/>
      </c>
      <c r="Q32" s="2"/>
      <c r="R32" s="76"/>
    </row>
    <row r="33" spans="1:18" ht="30" customHeight="1" x14ac:dyDescent="0.25">
      <c r="A33" s="42">
        <v>34</v>
      </c>
      <c r="B33" s="47"/>
      <c r="C33" s="44"/>
      <c r="D33" s="49"/>
      <c r="E33" s="45"/>
      <c r="F33" s="46"/>
      <c r="G33" s="32"/>
      <c r="H33" s="33">
        <f t="shared" si="8"/>
        <v>0</v>
      </c>
      <c r="I33" s="48"/>
      <c r="J33" s="36"/>
      <c r="K33" s="37"/>
      <c r="L33" s="37"/>
      <c r="M33" s="38"/>
      <c r="N33" s="39">
        <f t="shared" si="9"/>
        <v>0</v>
      </c>
      <c r="O33" s="43"/>
      <c r="P33" s="41" t="str">
        <f t="shared" si="10"/>
        <v/>
      </c>
      <c r="Q33" s="2"/>
      <c r="R33" s="76"/>
    </row>
    <row r="34" spans="1:18" ht="30" customHeight="1" x14ac:dyDescent="0.25">
      <c r="A34" s="42">
        <v>35</v>
      </c>
      <c r="B34" s="47"/>
      <c r="C34" s="44"/>
      <c r="D34" s="49"/>
      <c r="E34" s="45"/>
      <c r="F34" s="46"/>
      <c r="G34" s="32"/>
      <c r="H34" s="33">
        <f t="shared" si="8"/>
        <v>0</v>
      </c>
      <c r="I34" s="48"/>
      <c r="J34" s="36"/>
      <c r="K34" s="37"/>
      <c r="L34" s="37"/>
      <c r="M34" s="38"/>
      <c r="N34" s="39">
        <f t="shared" si="9"/>
        <v>0</v>
      </c>
      <c r="O34" s="43"/>
      <c r="P34" s="41" t="str">
        <f t="shared" si="10"/>
        <v/>
      </c>
      <c r="Q34" s="2"/>
      <c r="R34" s="76"/>
    </row>
    <row r="35" spans="1:18" ht="30" customHeight="1" x14ac:dyDescent="0.25">
      <c r="A35" s="42">
        <v>36</v>
      </c>
      <c r="B35" s="47"/>
      <c r="C35" s="44"/>
      <c r="D35" s="49"/>
      <c r="E35" s="45"/>
      <c r="F35" s="46"/>
      <c r="G35" s="32"/>
      <c r="H35" s="33">
        <f t="shared" si="8"/>
        <v>0</v>
      </c>
      <c r="I35" s="48"/>
      <c r="J35" s="36"/>
      <c r="K35" s="37"/>
      <c r="L35" s="37"/>
      <c r="M35" s="38"/>
      <c r="N35" s="39">
        <f t="shared" si="9"/>
        <v>0</v>
      </c>
      <c r="O35" s="43"/>
      <c r="P35" s="41" t="str">
        <f t="shared" si="10"/>
        <v/>
      </c>
      <c r="Q35" s="2"/>
      <c r="R35" s="76"/>
    </row>
    <row r="36" spans="1:18" ht="30" customHeight="1" x14ac:dyDescent="0.25">
      <c r="A36" s="42">
        <v>37</v>
      </c>
      <c r="B36" s="47"/>
      <c r="C36" s="44"/>
      <c r="D36" s="49"/>
      <c r="E36" s="45"/>
      <c r="F36" s="46"/>
      <c r="G36" s="32"/>
      <c r="H36" s="33">
        <f t="shared" si="8"/>
        <v>0</v>
      </c>
      <c r="I36" s="48"/>
      <c r="J36" s="36"/>
      <c r="K36" s="37"/>
      <c r="L36" s="37"/>
      <c r="M36" s="38"/>
      <c r="N36" s="39">
        <f t="shared" si="9"/>
        <v>0</v>
      </c>
      <c r="O36" s="43"/>
      <c r="P36" s="41" t="str">
        <f t="shared" si="10"/>
        <v/>
      </c>
      <c r="Q36" s="2"/>
      <c r="R36" s="76"/>
    </row>
    <row r="37" spans="1:18" ht="30" customHeight="1" x14ac:dyDescent="0.25">
      <c r="A37" s="42">
        <v>38</v>
      </c>
      <c r="B37" s="47"/>
      <c r="C37" s="44"/>
      <c r="D37" s="49"/>
      <c r="E37" s="45"/>
      <c r="F37" s="46"/>
      <c r="G37" s="32"/>
      <c r="H37" s="33">
        <f t="shared" si="8"/>
        <v>0</v>
      </c>
      <c r="I37" s="48"/>
      <c r="J37" s="36"/>
      <c r="K37" s="37"/>
      <c r="L37" s="37"/>
      <c r="M37" s="38"/>
      <c r="N37" s="39">
        <f t="shared" si="9"/>
        <v>0</v>
      </c>
      <c r="O37" s="43"/>
      <c r="P37" s="41" t="str">
        <f t="shared" si="10"/>
        <v/>
      </c>
      <c r="Q37" s="2"/>
      <c r="R37" s="76"/>
    </row>
    <row r="38" spans="1:18" ht="30" customHeight="1" x14ac:dyDescent="0.25">
      <c r="A38" s="42">
        <v>39</v>
      </c>
      <c r="B38" s="47"/>
      <c r="C38" s="44"/>
      <c r="D38" s="49"/>
      <c r="E38" s="45"/>
      <c r="F38" s="46"/>
      <c r="G38" s="32"/>
      <c r="H38" s="33">
        <f t="shared" si="8"/>
        <v>0</v>
      </c>
      <c r="I38" s="48"/>
      <c r="J38" s="36"/>
      <c r="K38" s="37"/>
      <c r="L38" s="37"/>
      <c r="M38" s="38"/>
      <c r="N38" s="39">
        <f t="shared" si="9"/>
        <v>0</v>
      </c>
      <c r="O38" s="43"/>
      <c r="P38" s="41" t="str">
        <f t="shared" si="10"/>
        <v/>
      </c>
      <c r="Q38" s="2"/>
      <c r="R38" s="76"/>
    </row>
    <row r="39" spans="1:18" ht="30" customHeight="1" x14ac:dyDescent="0.25">
      <c r="A39" s="42">
        <v>40</v>
      </c>
      <c r="B39" s="47"/>
      <c r="C39" s="44"/>
      <c r="D39" s="49"/>
      <c r="E39" s="45"/>
      <c r="F39" s="46"/>
      <c r="G39" s="32"/>
      <c r="H39" s="33">
        <f t="shared" si="8"/>
        <v>0</v>
      </c>
      <c r="I39" s="48"/>
      <c r="J39" s="36"/>
      <c r="K39" s="37"/>
      <c r="L39" s="37"/>
      <c r="M39" s="38"/>
      <c r="N39" s="39">
        <f t="shared" si="9"/>
        <v>0</v>
      </c>
      <c r="O39" s="43"/>
      <c r="P39" s="41" t="str">
        <f t="shared" si="10"/>
        <v/>
      </c>
      <c r="Q39" s="2"/>
      <c r="R39" s="76"/>
    </row>
    <row r="40" spans="1:18" ht="30" customHeight="1" x14ac:dyDescent="0.25">
      <c r="A40" s="42">
        <v>41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si="9"/>
        <v>0</v>
      </c>
      <c r="O40" s="43"/>
      <c r="P40" s="41" t="str">
        <f t="shared" si="10"/>
        <v/>
      </c>
      <c r="Q40" s="2"/>
      <c r="R40" s="76"/>
    </row>
    <row r="41" spans="1:18" ht="30" customHeight="1" x14ac:dyDescent="0.25">
      <c r="A41" s="42">
        <v>42</v>
      </c>
      <c r="B41" s="47"/>
      <c r="C41" s="44"/>
      <c r="D41" s="49"/>
      <c r="E41" s="45"/>
      <c r="F41" s="46"/>
      <c r="G41" s="32"/>
      <c r="H41" s="33">
        <f t="shared" si="8"/>
        <v>0</v>
      </c>
      <c r="I41" s="48"/>
      <c r="J41" s="36"/>
      <c r="K41" s="37"/>
      <c r="L41" s="37"/>
      <c r="M41" s="38"/>
      <c r="N41" s="39">
        <f t="shared" si="9"/>
        <v>0</v>
      </c>
      <c r="O41" s="43"/>
      <c r="P41" s="41" t="str">
        <f t="shared" si="10"/>
        <v/>
      </c>
      <c r="Q41" s="2"/>
      <c r="R41" s="76"/>
    </row>
    <row r="42" spans="1:18" ht="30" customHeight="1" x14ac:dyDescent="0.25">
      <c r="A42" s="42">
        <v>43</v>
      </c>
      <c r="B42" s="47"/>
      <c r="C42" s="44"/>
      <c r="D42" s="49"/>
      <c r="E42" s="45"/>
      <c r="F42" s="46"/>
      <c r="G42" s="32"/>
      <c r="H42" s="33">
        <f t="shared" si="8"/>
        <v>0</v>
      </c>
      <c r="I42" s="48"/>
      <c r="J42" s="36"/>
      <c r="K42" s="37"/>
      <c r="L42" s="37"/>
      <c r="M42" s="38"/>
      <c r="N42" s="39">
        <f t="shared" si="9"/>
        <v>0</v>
      </c>
      <c r="O42" s="43"/>
      <c r="P42" s="41" t="str">
        <f t="shared" si="10"/>
        <v/>
      </c>
      <c r="Q42" s="2"/>
      <c r="R42" s="76"/>
    </row>
    <row r="43" spans="1:18" ht="30" customHeight="1" x14ac:dyDescent="0.25">
      <c r="A43" s="42">
        <v>44</v>
      </c>
      <c r="B43" s="47"/>
      <c r="C43" s="44"/>
      <c r="D43" s="49"/>
      <c r="E43" s="45"/>
      <c r="F43" s="46"/>
      <c r="G43" s="32"/>
      <c r="H43" s="33">
        <f t="shared" si="8"/>
        <v>0</v>
      </c>
      <c r="I43" s="48"/>
      <c r="J43" s="36"/>
      <c r="K43" s="37"/>
      <c r="L43" s="37"/>
      <c r="M43" s="38"/>
      <c r="N43" s="39">
        <f t="shared" si="9"/>
        <v>0</v>
      </c>
      <c r="O43" s="43"/>
      <c r="P43" s="41" t="str">
        <f t="shared" si="10"/>
        <v/>
      </c>
      <c r="Q43" s="2"/>
      <c r="R43" s="76"/>
    </row>
    <row r="44" spans="1:18" ht="30" customHeight="1" x14ac:dyDescent="0.25">
      <c r="A44" s="42">
        <v>45</v>
      </c>
      <c r="B44" s="47"/>
      <c r="C44" s="44"/>
      <c r="D44" s="49"/>
      <c r="E44" s="45"/>
      <c r="F44" s="46"/>
      <c r="G44" s="32"/>
      <c r="H44" s="33">
        <f t="shared" si="8"/>
        <v>0</v>
      </c>
      <c r="I44" s="48"/>
      <c r="J44" s="36"/>
      <c r="K44" s="37"/>
      <c r="L44" s="37"/>
      <c r="M44" s="38"/>
      <c r="N44" s="39">
        <f t="shared" si="9"/>
        <v>0</v>
      </c>
      <c r="O44" s="43"/>
      <c r="P44" s="41" t="str">
        <f t="shared" si="10"/>
        <v/>
      </c>
      <c r="Q44" s="2"/>
      <c r="R44" s="76"/>
    </row>
    <row r="45" spans="1:18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8" x14ac:dyDescent="0.25">
      <c r="A46" s="84"/>
      <c r="B46" s="85"/>
      <c r="C46" s="86"/>
      <c r="D46" s="87"/>
      <c r="E46" s="87"/>
      <c r="F46" s="88"/>
      <c r="G46" s="89"/>
      <c r="H46" s="90"/>
      <c r="I46" s="91"/>
      <c r="J46" s="91"/>
      <c r="K46" s="91"/>
      <c r="L46" s="91"/>
      <c r="M46" s="91"/>
      <c r="N46" s="92"/>
      <c r="O46" s="93"/>
      <c r="P46" s="94"/>
    </row>
    <row r="47" spans="1:18" x14ac:dyDescent="0.25">
      <c r="A47" s="60"/>
      <c r="B47" s="78" t="s">
        <v>41</v>
      </c>
      <c r="C47" s="78"/>
      <c r="D47" s="78"/>
      <c r="E47" s="61"/>
      <c r="F47" s="61"/>
      <c r="G47" s="78" t="s">
        <v>43</v>
      </c>
      <c r="H47" s="78"/>
      <c r="I47" s="78"/>
      <c r="J47" s="61"/>
      <c r="K47" s="61"/>
      <c r="L47" s="78" t="s">
        <v>42</v>
      </c>
      <c r="M47" s="78"/>
      <c r="N47" s="78"/>
      <c r="O47" s="61"/>
      <c r="P47" s="94"/>
    </row>
    <row r="48" spans="1:18" x14ac:dyDescent="0.25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94"/>
    </row>
    <row r="49" spans="1:16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46 C12 C23:C44">
      <formula1>1</formula1>
      <formula2>0</formula2>
    </dataValidation>
    <dataValidation type="date" operator="greaterThanOrEqual" showErrorMessage="1" errorTitle="Data" error="Inserire una data superiore al 1/11/2000" sqref="B11:B12 B46 B23:B44">
      <formula1>36831</formula1>
      <formula2>0</formula2>
    </dataValidation>
    <dataValidation type="textLength" operator="greaterThan" sqref="F19:F20 F46 F23:F44">
      <formula1>1</formula1>
      <formula2>0</formula2>
    </dataValidation>
    <dataValidation type="textLength" operator="greaterThan" allowBlank="1" showErrorMessage="1" sqref="E19:E21 D46:E46 D23:E4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6 N11:N44">
      <formula1>0</formula1>
      <formula2>0</formula2>
    </dataValidation>
    <dataValidation type="decimal" operator="greaterThanOrEqual" allowBlank="1" showErrorMessage="1" errorTitle="Valore" error="Inserire un numero maggiore o uguale a 0 (zero)!" sqref="M18:M22 H46:M46 J13:L22 I17:I22 J11:M12 H11:I11 I23:M44 H12:H4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view="pageBreakPreview" zoomScale="50" zoomScaleSheetLayoutView="50" workbookViewId="0">
      <pane ySplit="5" topLeftCell="A9" activePane="bottomLeft" state="frozen"/>
      <selection pane="bottomLeft" activeCell="G19" sqref="G19"/>
    </sheetView>
  </sheetViews>
  <sheetFormatPr defaultColWidth="9.109375" defaultRowHeight="17.399999999999999" x14ac:dyDescent="0.25"/>
  <cols>
    <col min="1" max="1" width="6.6640625" style="1" customWidth="1"/>
    <col min="2" max="2" width="19.44140625" style="2" customWidth="1"/>
    <col min="3" max="3" width="20.5546875" style="2" customWidth="1"/>
    <col min="4" max="4" width="36" style="2" customWidth="1"/>
    <col min="5" max="5" width="28.6640625" style="2" customWidth="1"/>
    <col min="6" max="6" width="39.44140625" style="2" customWidth="1"/>
    <col min="7" max="7" width="30.5546875" style="2" customWidth="1"/>
    <col min="8" max="8" width="41.109375" style="2" customWidth="1"/>
    <col min="9" max="10" width="26.44140625" style="2" customWidth="1"/>
    <col min="11" max="11" width="19.88671875" style="2" customWidth="1"/>
    <col min="12" max="12" width="22.109375" style="2" customWidth="1"/>
    <col min="13" max="13" width="25.5546875" style="2" customWidth="1"/>
    <col min="14" max="17" width="19.88671875" style="2" customWidth="1"/>
    <col min="18" max="18" width="19.88671875" style="3" customWidth="1"/>
    <col min="19" max="19" width="8.5546875" style="2" customWidth="1"/>
    <col min="20" max="16384" width="9.109375" style="2"/>
  </cols>
  <sheetData>
    <row r="1" spans="1:19" s="8" customFormat="1" ht="35.25" customHeight="1" x14ac:dyDescent="0.25">
      <c r="A1" s="4"/>
      <c r="B1" s="112" t="s">
        <v>0</v>
      </c>
      <c r="C1" s="112"/>
      <c r="D1" s="112"/>
      <c r="E1" s="113" t="s">
        <v>50</v>
      </c>
      <c r="F1" s="113"/>
      <c r="G1" s="51">
        <v>41153</v>
      </c>
      <c r="H1" s="50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468.68190819081912</v>
      </c>
      <c r="Q1" s="3" t="s">
        <v>28</v>
      </c>
    </row>
    <row r="2" spans="1:19" s="8" customFormat="1" ht="35.25" customHeight="1" x14ac:dyDescent="0.25">
      <c r="A2" s="4"/>
      <c r="B2" s="114" t="s">
        <v>2</v>
      </c>
      <c r="C2" s="114"/>
      <c r="D2" s="114"/>
      <c r="E2" s="113"/>
      <c r="F2" s="11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5">
      <c r="A3" s="4"/>
      <c r="B3" s="114" t="s">
        <v>26</v>
      </c>
      <c r="C3" s="114"/>
      <c r="D3" s="114"/>
      <c r="E3" s="113" t="s">
        <v>28</v>
      </c>
      <c r="F3" s="113"/>
      <c r="N3" s="10" t="s">
        <v>4</v>
      </c>
      <c r="O3" s="11"/>
      <c r="P3" s="12">
        <f>+O7</f>
        <v>222.3</v>
      </c>
      <c r="Q3" s="13"/>
      <c r="R3" s="14"/>
    </row>
    <row r="4" spans="1:19" s="8" customFormat="1" ht="35.25" customHeight="1" thickBot="1" x14ac:dyDescent="0.3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3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>
        <v>1.7949999999999999</v>
      </c>
      <c r="N5" s="121" t="s">
        <v>8</v>
      </c>
      <c r="O5" s="121"/>
      <c r="P5" s="22">
        <f>P1-P2-P3-P4</f>
        <v>246.3819081908191</v>
      </c>
      <c r="Q5" s="13"/>
      <c r="R5" s="14"/>
    </row>
    <row r="6" spans="1:19" s="8" customFormat="1" ht="31.5" customHeight="1" thickTop="1" thickBot="1" x14ac:dyDescent="0.3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3">
      <c r="A7" s="52"/>
      <c r="B7" s="53"/>
      <c r="C7" s="53"/>
      <c r="D7" s="54" t="s">
        <v>29</v>
      </c>
      <c r="E7" s="142" t="s">
        <v>11</v>
      </c>
      <c r="F7" s="143"/>
      <c r="G7" s="25">
        <f t="shared" ref="G7:O7" si="0">SUM(G11:G129)</f>
        <v>180</v>
      </c>
      <c r="H7" s="25">
        <f>SUM(H11:H129)</f>
        <v>29.081908190819082</v>
      </c>
      <c r="I7" s="65">
        <f t="shared" si="0"/>
        <v>184.5</v>
      </c>
      <c r="J7" s="71">
        <f t="shared" si="0"/>
        <v>65.8</v>
      </c>
      <c r="K7" s="66">
        <f t="shared" si="0"/>
        <v>143.5</v>
      </c>
      <c r="L7" s="66">
        <f t="shared" si="0"/>
        <v>0</v>
      </c>
      <c r="M7" s="66">
        <f t="shared" si="0"/>
        <v>45.8</v>
      </c>
      <c r="N7" s="66">
        <f t="shared" si="0"/>
        <v>468.68190819081906</v>
      </c>
      <c r="O7" s="67">
        <f t="shared" si="0"/>
        <v>222.3</v>
      </c>
      <c r="P7" s="13">
        <f>+N7-SUM(I7:M7)</f>
        <v>29.081908190819036</v>
      </c>
    </row>
    <row r="8" spans="1:19" ht="36" customHeight="1" thickTop="1" thickBot="1" x14ac:dyDescent="0.3">
      <c r="A8" s="147"/>
      <c r="B8" s="64"/>
      <c r="C8" s="148" t="s">
        <v>13</v>
      </c>
      <c r="D8" s="149" t="s">
        <v>25</v>
      </c>
      <c r="E8" s="133" t="s">
        <v>14</v>
      </c>
      <c r="F8" s="150" t="s">
        <v>34</v>
      </c>
      <c r="G8" s="151" t="s">
        <v>15</v>
      </c>
      <c r="H8" s="152" t="s">
        <v>16</v>
      </c>
      <c r="I8" s="126" t="s">
        <v>37</v>
      </c>
      <c r="J8" s="126" t="s">
        <v>39</v>
      </c>
      <c r="K8" s="126" t="s">
        <v>38</v>
      </c>
      <c r="L8" s="140" t="s">
        <v>35</v>
      </c>
      <c r="M8" s="141"/>
      <c r="N8" s="146" t="s">
        <v>17</v>
      </c>
      <c r="O8" s="155" t="s">
        <v>18</v>
      </c>
      <c r="P8" s="116" t="s">
        <v>19</v>
      </c>
      <c r="R8" s="2"/>
    </row>
    <row r="9" spans="1:19" ht="36" customHeight="1" thickTop="1" thickBot="1" x14ac:dyDescent="0.3">
      <c r="A9" s="132"/>
      <c r="B9" s="64" t="s">
        <v>12</v>
      </c>
      <c r="C9" s="133"/>
      <c r="D9" s="133"/>
      <c r="E9" s="133"/>
      <c r="F9" s="150"/>
      <c r="G9" s="151"/>
      <c r="H9" s="153"/>
      <c r="I9" s="125" t="s">
        <v>37</v>
      </c>
      <c r="J9" s="125"/>
      <c r="K9" s="125" t="s">
        <v>36</v>
      </c>
      <c r="L9" s="117" t="s">
        <v>23</v>
      </c>
      <c r="M9" s="145" t="s">
        <v>24</v>
      </c>
      <c r="N9" s="129"/>
      <c r="O9" s="115"/>
      <c r="P9" s="116"/>
      <c r="R9" s="2"/>
    </row>
    <row r="10" spans="1:19" ht="37.5" customHeight="1" thickTop="1" thickBot="1" x14ac:dyDescent="0.3">
      <c r="A10" s="132"/>
      <c r="B10" s="55"/>
      <c r="C10" s="133"/>
      <c r="D10" s="133"/>
      <c r="E10" s="133"/>
      <c r="F10" s="150"/>
      <c r="G10" s="26" t="s">
        <v>20</v>
      </c>
      <c r="H10" s="154"/>
      <c r="I10" s="125"/>
      <c r="J10" s="125"/>
      <c r="K10" s="125"/>
      <c r="L10" s="144"/>
      <c r="M10" s="120"/>
      <c r="N10" s="129"/>
      <c r="O10" s="115"/>
      <c r="P10" s="116"/>
      <c r="R10" s="2"/>
    </row>
    <row r="11" spans="1:19" ht="30" customHeight="1" thickTop="1" x14ac:dyDescent="0.25">
      <c r="A11" s="27">
        <v>1</v>
      </c>
      <c r="B11" s="47">
        <v>41169</v>
      </c>
      <c r="C11" s="29"/>
      <c r="D11" s="29" t="s">
        <v>51</v>
      </c>
      <c r="E11" s="69"/>
      <c r="F11" s="69" t="s">
        <v>52</v>
      </c>
      <c r="G11" s="100"/>
      <c r="H11" s="106">
        <f>IF($E$3="si",($H$5/$H$6*G11),IF($E$3="no",G11*$H$4,0))</f>
        <v>0</v>
      </c>
      <c r="I11" s="72">
        <v>28</v>
      </c>
      <c r="J11" s="72"/>
      <c r="K11" s="34"/>
      <c r="L11" s="35"/>
      <c r="M11" s="37"/>
      <c r="N11" s="39">
        <f>SUM(H11:M11)</f>
        <v>28</v>
      </c>
      <c r="O11" s="40">
        <v>28</v>
      </c>
      <c r="P11" s="41" t="str">
        <f>IF($F11="Milano","X","")</f>
        <v/>
      </c>
      <c r="R11" s="2"/>
    </row>
    <row r="12" spans="1:19" ht="30" customHeight="1" x14ac:dyDescent="0.25">
      <c r="A12" s="42">
        <v>2</v>
      </c>
      <c r="B12" s="47">
        <v>41169</v>
      </c>
      <c r="C12" s="29"/>
      <c r="D12" s="44" t="s">
        <v>51</v>
      </c>
      <c r="E12" s="69"/>
      <c r="F12" s="69" t="s">
        <v>53</v>
      </c>
      <c r="G12" s="101"/>
      <c r="H12" s="106">
        <f t="shared" ref="H12:H75" si="1">IF($E$3="si",($H$5/$H$6*G12),IF($E$3="no",G12*$H$4,0))</f>
        <v>0</v>
      </c>
      <c r="I12" s="72">
        <v>2.5</v>
      </c>
      <c r="J12" s="72"/>
      <c r="K12" s="34"/>
      <c r="L12" s="35"/>
      <c r="M12" s="37"/>
      <c r="N12" s="39">
        <f>SUM(H12:M12)</f>
        <v>2.5</v>
      </c>
      <c r="O12" s="43"/>
      <c r="P12" s="41" t="str">
        <f t="shared" ref="P12:P83" si="2">IF($F12="Milano","X","")</f>
        <v>X</v>
      </c>
      <c r="R12" s="2"/>
    </row>
    <row r="13" spans="1:19" ht="30" customHeight="1" x14ac:dyDescent="0.25">
      <c r="A13" s="42">
        <v>3</v>
      </c>
      <c r="B13" s="28">
        <v>41169</v>
      </c>
      <c r="C13" s="29"/>
      <c r="D13" s="29" t="s">
        <v>51</v>
      </c>
      <c r="E13" s="69"/>
      <c r="F13" s="69" t="s">
        <v>52</v>
      </c>
      <c r="G13" s="101"/>
      <c r="H13" s="106">
        <f t="shared" si="1"/>
        <v>0</v>
      </c>
      <c r="I13" s="72"/>
      <c r="J13" s="72"/>
      <c r="K13" s="34"/>
      <c r="L13" s="35"/>
      <c r="M13" s="37">
        <v>10.8</v>
      </c>
      <c r="N13" s="39">
        <f>SUM(H13:M13)</f>
        <v>10.8</v>
      </c>
      <c r="O13" s="43">
        <v>10.8</v>
      </c>
      <c r="P13" s="41" t="str">
        <f t="shared" si="2"/>
        <v/>
      </c>
      <c r="R13" s="2"/>
    </row>
    <row r="14" spans="1:19" ht="30" customHeight="1" x14ac:dyDescent="0.25">
      <c r="A14" s="42">
        <v>4</v>
      </c>
      <c r="B14" s="28">
        <v>41169</v>
      </c>
      <c r="C14" s="29"/>
      <c r="D14" s="29" t="s">
        <v>51</v>
      </c>
      <c r="E14" s="69"/>
      <c r="F14" s="69" t="s">
        <v>52</v>
      </c>
      <c r="G14" s="101"/>
      <c r="H14" s="106">
        <f t="shared" si="1"/>
        <v>0</v>
      </c>
      <c r="I14" s="72"/>
      <c r="J14" s="72"/>
      <c r="K14" s="34">
        <v>9</v>
      </c>
      <c r="L14" s="35"/>
      <c r="M14" s="37"/>
      <c r="N14" s="39">
        <f t="shared" ref="N14:N18" si="3">SUM(H14:M14)</f>
        <v>9</v>
      </c>
      <c r="O14" s="43"/>
      <c r="P14" s="41" t="str">
        <f t="shared" si="2"/>
        <v/>
      </c>
      <c r="R14" s="2"/>
    </row>
    <row r="15" spans="1:19" ht="30" customHeight="1" x14ac:dyDescent="0.25">
      <c r="A15" s="42">
        <v>5</v>
      </c>
      <c r="B15" s="28">
        <v>41172</v>
      </c>
      <c r="C15" s="29"/>
      <c r="D15" s="29" t="s">
        <v>51</v>
      </c>
      <c r="E15" s="69"/>
      <c r="F15" s="69" t="s">
        <v>52</v>
      </c>
      <c r="G15" s="101"/>
      <c r="H15" s="106">
        <f t="shared" si="1"/>
        <v>0</v>
      </c>
      <c r="I15" s="72"/>
      <c r="J15" s="72"/>
      <c r="K15" s="34"/>
      <c r="L15" s="35"/>
      <c r="M15" s="37">
        <v>16.5</v>
      </c>
      <c r="N15" s="39">
        <f t="shared" si="3"/>
        <v>16.5</v>
      </c>
      <c r="O15" s="43"/>
      <c r="P15" s="41" t="str">
        <f t="shared" si="2"/>
        <v/>
      </c>
      <c r="R15" s="2"/>
    </row>
    <row r="16" spans="1:19" ht="30" customHeight="1" x14ac:dyDescent="0.25">
      <c r="A16" s="42">
        <v>6</v>
      </c>
      <c r="B16" s="28">
        <v>41173</v>
      </c>
      <c r="C16" s="29"/>
      <c r="D16" s="29" t="s">
        <v>51</v>
      </c>
      <c r="E16" s="69"/>
      <c r="F16" s="69" t="s">
        <v>53</v>
      </c>
      <c r="G16" s="101"/>
      <c r="H16" s="106">
        <f t="shared" si="1"/>
        <v>0</v>
      </c>
      <c r="I16" s="72">
        <v>5</v>
      </c>
      <c r="J16" s="72"/>
      <c r="K16" s="34"/>
      <c r="L16" s="35"/>
      <c r="M16" s="37"/>
      <c r="N16" s="39">
        <f t="shared" si="3"/>
        <v>5</v>
      </c>
      <c r="O16" s="43"/>
      <c r="P16" s="41" t="str">
        <f t="shared" si="2"/>
        <v>X</v>
      </c>
      <c r="R16" s="2"/>
    </row>
    <row r="17" spans="1:18" ht="30" customHeight="1" x14ac:dyDescent="0.25">
      <c r="A17" s="42">
        <v>7</v>
      </c>
      <c r="B17" s="28">
        <v>41169</v>
      </c>
      <c r="C17" s="29"/>
      <c r="D17" s="29" t="s">
        <v>51</v>
      </c>
      <c r="E17" s="69"/>
      <c r="F17" s="69"/>
      <c r="G17" s="101">
        <v>45</v>
      </c>
      <c r="H17" s="106">
        <f t="shared" si="1"/>
        <v>7.2704770477047704</v>
      </c>
      <c r="I17" s="72"/>
      <c r="J17" s="72"/>
      <c r="K17" s="34"/>
      <c r="L17" s="35"/>
      <c r="M17" s="37"/>
      <c r="N17" s="39">
        <f t="shared" si="3"/>
        <v>7.2704770477047704</v>
      </c>
      <c r="O17" s="43"/>
      <c r="P17" s="41" t="str">
        <f t="shared" si="2"/>
        <v/>
      </c>
      <c r="R17" s="2"/>
    </row>
    <row r="18" spans="1:18" ht="30" customHeight="1" x14ac:dyDescent="0.25">
      <c r="A18" s="42">
        <v>8</v>
      </c>
      <c r="B18" s="28">
        <v>41172</v>
      </c>
      <c r="C18" s="29"/>
      <c r="D18" s="29" t="s">
        <v>51</v>
      </c>
      <c r="E18" s="69"/>
      <c r="F18" s="69"/>
      <c r="G18" s="101">
        <v>45</v>
      </c>
      <c r="H18" s="106">
        <f t="shared" si="1"/>
        <v>7.2704770477047704</v>
      </c>
      <c r="I18" s="72"/>
      <c r="J18" s="72"/>
      <c r="K18" s="34"/>
      <c r="L18" s="35"/>
      <c r="M18" s="35"/>
      <c r="N18" s="39">
        <f t="shared" si="3"/>
        <v>7.2704770477047704</v>
      </c>
      <c r="O18" s="43"/>
      <c r="P18" s="41" t="str">
        <f t="shared" si="2"/>
        <v/>
      </c>
      <c r="R18" s="2"/>
    </row>
    <row r="19" spans="1:18" ht="30" customHeight="1" x14ac:dyDescent="0.25">
      <c r="A19" s="42">
        <v>9</v>
      </c>
      <c r="B19" s="28">
        <v>41161</v>
      </c>
      <c r="C19" s="29"/>
      <c r="D19" s="44" t="s">
        <v>54</v>
      </c>
      <c r="E19" s="69"/>
      <c r="F19" s="69" t="s">
        <v>53</v>
      </c>
      <c r="G19" s="102"/>
      <c r="H19" s="106">
        <f t="shared" si="1"/>
        <v>0</v>
      </c>
      <c r="I19" s="72">
        <v>2.5</v>
      </c>
      <c r="J19" s="72"/>
      <c r="K19" s="34"/>
      <c r="L19" s="35"/>
      <c r="M19" s="35"/>
      <c r="N19" s="39">
        <f t="shared" ref="N19:N83" si="4">SUM(H19:M19)</f>
        <v>2.5</v>
      </c>
      <c r="O19" s="43"/>
      <c r="P19" s="41" t="str">
        <f t="shared" si="2"/>
        <v>X</v>
      </c>
      <c r="R19" s="2"/>
    </row>
    <row r="20" spans="1:18" ht="30" customHeight="1" x14ac:dyDescent="0.25">
      <c r="A20" s="42">
        <v>10</v>
      </c>
      <c r="B20" s="28">
        <v>41165</v>
      </c>
      <c r="C20" s="29"/>
      <c r="D20" s="44" t="s">
        <v>54</v>
      </c>
      <c r="E20" s="69"/>
      <c r="F20" s="69" t="s">
        <v>53</v>
      </c>
      <c r="G20" s="102"/>
      <c r="H20" s="106">
        <f t="shared" si="1"/>
        <v>0</v>
      </c>
      <c r="I20" s="72">
        <v>1.5</v>
      </c>
      <c r="J20" s="72"/>
      <c r="K20" s="34"/>
      <c r="L20" s="35"/>
      <c r="M20" s="35"/>
      <c r="N20" s="39">
        <f t="shared" si="4"/>
        <v>1.5</v>
      </c>
      <c r="O20" s="43"/>
      <c r="P20" s="41" t="str">
        <f t="shared" si="2"/>
        <v>X</v>
      </c>
      <c r="R20" s="2"/>
    </row>
    <row r="21" spans="1:18" ht="30" customHeight="1" x14ac:dyDescent="0.25">
      <c r="A21" s="42">
        <v>11</v>
      </c>
      <c r="B21" s="28">
        <v>41165</v>
      </c>
      <c r="C21" s="29"/>
      <c r="D21" s="44" t="s">
        <v>54</v>
      </c>
      <c r="E21" s="69"/>
      <c r="F21" s="69" t="s">
        <v>53</v>
      </c>
      <c r="G21" s="102"/>
      <c r="H21" s="106">
        <f t="shared" si="1"/>
        <v>0</v>
      </c>
      <c r="I21" s="72">
        <v>145</v>
      </c>
      <c r="J21" s="72"/>
      <c r="K21" s="34"/>
      <c r="L21" s="35"/>
      <c r="M21" s="35"/>
      <c r="N21" s="39">
        <f t="shared" si="4"/>
        <v>145</v>
      </c>
      <c r="O21" s="43">
        <v>145</v>
      </c>
      <c r="P21" s="41" t="str">
        <f t="shared" si="2"/>
        <v>X</v>
      </c>
      <c r="R21" s="2"/>
    </row>
    <row r="22" spans="1:18" ht="30" customHeight="1" x14ac:dyDescent="0.25">
      <c r="A22" s="42">
        <v>12</v>
      </c>
      <c r="B22" s="28">
        <v>41161</v>
      </c>
      <c r="C22" s="29"/>
      <c r="D22" s="44" t="s">
        <v>54</v>
      </c>
      <c r="E22" s="69"/>
      <c r="F22" s="69"/>
      <c r="G22" s="108">
        <v>45</v>
      </c>
      <c r="H22" s="106">
        <f t="shared" si="1"/>
        <v>7.2704770477047704</v>
      </c>
      <c r="I22" s="72"/>
      <c r="J22" s="72"/>
      <c r="K22" s="34"/>
      <c r="L22" s="35"/>
      <c r="M22" s="35"/>
      <c r="N22" s="39">
        <f t="shared" si="4"/>
        <v>7.2704770477047704</v>
      </c>
      <c r="O22" s="43"/>
      <c r="P22" s="41" t="str">
        <f t="shared" si="2"/>
        <v/>
      </c>
      <c r="R22" s="2"/>
    </row>
    <row r="23" spans="1:18" ht="30" customHeight="1" x14ac:dyDescent="0.25">
      <c r="A23" s="42">
        <v>13</v>
      </c>
      <c r="B23" s="28">
        <v>41165</v>
      </c>
      <c r="C23" s="29"/>
      <c r="D23" s="44" t="s">
        <v>54</v>
      </c>
      <c r="E23" s="69"/>
      <c r="F23" s="69"/>
      <c r="G23" s="108">
        <v>45</v>
      </c>
      <c r="H23" s="106">
        <f t="shared" si="1"/>
        <v>7.2704770477047704</v>
      </c>
      <c r="I23" s="72"/>
      <c r="J23" s="72"/>
      <c r="K23" s="34"/>
      <c r="L23" s="35"/>
      <c r="M23" s="35"/>
      <c r="N23" s="39">
        <f t="shared" si="4"/>
        <v>7.2704770477047704</v>
      </c>
      <c r="O23" s="43"/>
      <c r="P23" s="41" t="str">
        <f t="shared" si="2"/>
        <v/>
      </c>
      <c r="R23" s="2"/>
    </row>
    <row r="24" spans="1:18" ht="30" customHeight="1" x14ac:dyDescent="0.25">
      <c r="A24" s="42">
        <v>14</v>
      </c>
      <c r="B24" s="28">
        <v>41159</v>
      </c>
      <c r="C24" s="29"/>
      <c r="D24" s="44" t="s">
        <v>54</v>
      </c>
      <c r="E24" s="69"/>
      <c r="F24" s="69" t="s">
        <v>55</v>
      </c>
      <c r="G24" s="102"/>
      <c r="H24" s="106">
        <f t="shared" si="1"/>
        <v>0</v>
      </c>
      <c r="I24" s="72"/>
      <c r="J24" s="72"/>
      <c r="K24" s="34">
        <v>60</v>
      </c>
      <c r="L24" s="35"/>
      <c r="M24" s="35"/>
      <c r="N24" s="39">
        <f t="shared" si="4"/>
        <v>60</v>
      </c>
      <c r="O24" s="43"/>
      <c r="P24" s="41" t="str">
        <f t="shared" si="2"/>
        <v/>
      </c>
      <c r="R24" s="2"/>
    </row>
    <row r="25" spans="1:18" ht="30" customHeight="1" x14ac:dyDescent="0.25">
      <c r="A25" s="42">
        <v>15</v>
      </c>
      <c r="B25" s="28">
        <v>41159</v>
      </c>
      <c r="C25" s="29"/>
      <c r="D25" s="44" t="s">
        <v>54</v>
      </c>
      <c r="E25" s="69"/>
      <c r="F25" s="69" t="s">
        <v>55</v>
      </c>
      <c r="G25" s="102"/>
      <c r="H25" s="106">
        <f t="shared" si="1"/>
        <v>0</v>
      </c>
      <c r="I25" s="72"/>
      <c r="J25" s="72"/>
      <c r="K25" s="34">
        <v>60</v>
      </c>
      <c r="L25" s="35"/>
      <c r="M25" s="35"/>
      <c r="N25" s="39">
        <f t="shared" si="4"/>
        <v>60</v>
      </c>
      <c r="O25" s="43"/>
      <c r="P25" s="41" t="str">
        <f t="shared" si="2"/>
        <v/>
      </c>
      <c r="R25" s="2"/>
    </row>
    <row r="26" spans="1:18" ht="30" customHeight="1" x14ac:dyDescent="0.25">
      <c r="A26" s="42">
        <v>16</v>
      </c>
      <c r="B26" s="28">
        <v>41159</v>
      </c>
      <c r="C26" s="29"/>
      <c r="D26" s="44" t="s">
        <v>54</v>
      </c>
      <c r="E26" s="69"/>
      <c r="F26" s="69" t="s">
        <v>55</v>
      </c>
      <c r="G26" s="102"/>
      <c r="H26" s="106">
        <f t="shared" si="1"/>
        <v>0</v>
      </c>
      <c r="I26" s="72"/>
      <c r="J26" s="72"/>
      <c r="K26" s="34">
        <v>6</v>
      </c>
      <c r="L26" s="35"/>
      <c r="M26" s="35"/>
      <c r="N26" s="39">
        <f t="shared" si="4"/>
        <v>6</v>
      </c>
      <c r="O26" s="43"/>
      <c r="P26" s="41" t="str">
        <f t="shared" si="2"/>
        <v/>
      </c>
      <c r="R26" s="2"/>
    </row>
    <row r="27" spans="1:18" ht="30" customHeight="1" x14ac:dyDescent="0.25">
      <c r="A27" s="42">
        <v>17</v>
      </c>
      <c r="B27" s="28">
        <v>41159</v>
      </c>
      <c r="C27" s="29"/>
      <c r="D27" s="44" t="s">
        <v>54</v>
      </c>
      <c r="E27" s="69"/>
      <c r="F27" s="69" t="s">
        <v>55</v>
      </c>
      <c r="G27" s="102"/>
      <c r="H27" s="106">
        <f t="shared" si="1"/>
        <v>0</v>
      </c>
      <c r="I27" s="72"/>
      <c r="J27" s="72">
        <v>7</v>
      </c>
      <c r="K27" s="34"/>
      <c r="L27" s="35"/>
      <c r="M27" s="35"/>
      <c r="N27" s="39">
        <f t="shared" si="4"/>
        <v>7</v>
      </c>
      <c r="O27" s="43"/>
      <c r="P27" s="41" t="str">
        <f t="shared" si="2"/>
        <v/>
      </c>
      <c r="R27" s="2"/>
    </row>
    <row r="28" spans="1:18" ht="30" customHeight="1" x14ac:dyDescent="0.25">
      <c r="A28" s="42">
        <v>18</v>
      </c>
      <c r="B28" s="28">
        <v>7</v>
      </c>
      <c r="C28" s="29"/>
      <c r="D28" s="44" t="s">
        <v>54</v>
      </c>
      <c r="E28" s="69"/>
      <c r="F28" s="69" t="s">
        <v>55</v>
      </c>
      <c r="G28" s="102"/>
      <c r="H28" s="106">
        <f t="shared" si="1"/>
        <v>0</v>
      </c>
      <c r="I28" s="72"/>
      <c r="J28" s="72">
        <v>13.8</v>
      </c>
      <c r="K28" s="34"/>
      <c r="L28" s="35"/>
      <c r="M28" s="35"/>
      <c r="N28" s="39">
        <f t="shared" si="4"/>
        <v>13.8</v>
      </c>
      <c r="O28" s="43"/>
      <c r="P28" s="41" t="str">
        <f t="shared" si="2"/>
        <v/>
      </c>
      <c r="R28" s="2"/>
    </row>
    <row r="29" spans="1:18" ht="30" customHeight="1" x14ac:dyDescent="0.25">
      <c r="A29" s="42">
        <v>19</v>
      </c>
      <c r="B29" s="28">
        <v>41159</v>
      </c>
      <c r="C29" s="29"/>
      <c r="D29" s="44" t="s">
        <v>54</v>
      </c>
      <c r="E29" s="69"/>
      <c r="F29" s="69" t="s">
        <v>53</v>
      </c>
      <c r="G29" s="102"/>
      <c r="H29" s="106">
        <f t="shared" si="1"/>
        <v>0</v>
      </c>
      <c r="I29" s="72"/>
      <c r="J29" s="72">
        <v>20</v>
      </c>
      <c r="K29" s="34"/>
      <c r="L29" s="35"/>
      <c r="M29" s="35"/>
      <c r="N29" s="39">
        <f t="shared" si="4"/>
        <v>20</v>
      </c>
      <c r="O29" s="43">
        <v>20</v>
      </c>
      <c r="P29" s="41" t="str">
        <f t="shared" si="2"/>
        <v>X</v>
      </c>
      <c r="R29" s="2"/>
    </row>
    <row r="30" spans="1:18" ht="30" customHeight="1" x14ac:dyDescent="0.25">
      <c r="A30" s="42">
        <v>20</v>
      </c>
      <c r="B30" s="28">
        <v>41159</v>
      </c>
      <c r="C30" s="29"/>
      <c r="D30" s="44" t="s">
        <v>54</v>
      </c>
      <c r="E30" s="69"/>
      <c r="F30" s="69" t="s">
        <v>55</v>
      </c>
      <c r="G30" s="102"/>
      <c r="H30" s="106">
        <f t="shared" si="1"/>
        <v>0</v>
      </c>
      <c r="I30" s="72"/>
      <c r="J30" s="72"/>
      <c r="K30" s="34"/>
      <c r="L30" s="35"/>
      <c r="M30" s="35">
        <v>18.5</v>
      </c>
      <c r="N30" s="39">
        <f t="shared" si="4"/>
        <v>18.5</v>
      </c>
      <c r="O30" s="43">
        <v>18.5</v>
      </c>
      <c r="P30" s="41" t="str">
        <f t="shared" si="2"/>
        <v/>
      </c>
      <c r="R30" s="2"/>
    </row>
    <row r="31" spans="1:18" ht="30" customHeight="1" x14ac:dyDescent="0.25">
      <c r="A31" s="42">
        <v>21</v>
      </c>
      <c r="B31" s="28">
        <v>41072</v>
      </c>
      <c r="C31" s="29"/>
      <c r="D31" s="44" t="s">
        <v>56</v>
      </c>
      <c r="E31" s="69"/>
      <c r="F31" s="69" t="s">
        <v>55</v>
      </c>
      <c r="G31" s="102"/>
      <c r="H31" s="106">
        <f t="shared" si="1"/>
        <v>0</v>
      </c>
      <c r="I31" s="72"/>
      <c r="J31" s="72">
        <v>25</v>
      </c>
      <c r="K31" s="34"/>
      <c r="L31" s="35"/>
      <c r="M31" s="35"/>
      <c r="N31" s="39">
        <f t="shared" si="4"/>
        <v>25</v>
      </c>
      <c r="O31" s="43"/>
      <c r="P31" s="41" t="str">
        <f t="shared" si="2"/>
        <v/>
      </c>
      <c r="R31" s="2"/>
    </row>
    <row r="32" spans="1:18" ht="30" customHeight="1" x14ac:dyDescent="0.25">
      <c r="A32" s="42">
        <v>22</v>
      </c>
      <c r="B32" s="28">
        <v>41152</v>
      </c>
      <c r="C32" s="29"/>
      <c r="D32" s="44" t="s">
        <v>56</v>
      </c>
      <c r="E32" s="69"/>
      <c r="F32" s="69" t="s">
        <v>53</v>
      </c>
      <c r="G32" s="102"/>
      <c r="H32" s="106">
        <f t="shared" si="1"/>
        <v>0</v>
      </c>
      <c r="I32" s="72"/>
      <c r="J32" s="72"/>
      <c r="K32" s="34">
        <v>8.5</v>
      </c>
      <c r="L32" s="35"/>
      <c r="M32" s="35"/>
      <c r="N32" s="39">
        <f t="shared" si="4"/>
        <v>8.5</v>
      </c>
      <c r="O32" s="43"/>
      <c r="P32" s="41" t="str">
        <f t="shared" si="2"/>
        <v>X</v>
      </c>
      <c r="R32" s="2"/>
    </row>
    <row r="33" spans="1:18" ht="30" customHeight="1" x14ac:dyDescent="0.25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 x14ac:dyDescent="0.25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 x14ac:dyDescent="0.25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 x14ac:dyDescent="0.25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 x14ac:dyDescent="0.25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 x14ac:dyDescent="0.25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 x14ac:dyDescent="0.25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 x14ac:dyDescent="0.25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 x14ac:dyDescent="0.25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 x14ac:dyDescent="0.25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 x14ac:dyDescent="0.25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 x14ac:dyDescent="0.25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 x14ac:dyDescent="0.25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 x14ac:dyDescent="0.25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 x14ac:dyDescent="0.25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 x14ac:dyDescent="0.25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 x14ac:dyDescent="0.25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 x14ac:dyDescent="0.25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 x14ac:dyDescent="0.25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 x14ac:dyDescent="0.25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 x14ac:dyDescent="0.25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 x14ac:dyDescent="0.25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 x14ac:dyDescent="0.25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 x14ac:dyDescent="0.25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 x14ac:dyDescent="0.25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 x14ac:dyDescent="0.25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 x14ac:dyDescent="0.25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 x14ac:dyDescent="0.25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 x14ac:dyDescent="0.25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 x14ac:dyDescent="0.25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 x14ac:dyDescent="0.25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 x14ac:dyDescent="0.25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 x14ac:dyDescent="0.25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 x14ac:dyDescent="0.25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 x14ac:dyDescent="0.25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 x14ac:dyDescent="0.25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 x14ac:dyDescent="0.25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 x14ac:dyDescent="0.25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 x14ac:dyDescent="0.25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 x14ac:dyDescent="0.25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 x14ac:dyDescent="0.25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 x14ac:dyDescent="0.25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 x14ac:dyDescent="0.25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 x14ac:dyDescent="0.25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 x14ac:dyDescent="0.25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 x14ac:dyDescent="0.25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 x14ac:dyDescent="0.25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 x14ac:dyDescent="0.25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 x14ac:dyDescent="0.25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 x14ac:dyDescent="0.25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 x14ac:dyDescent="0.25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 x14ac:dyDescent="0.25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 x14ac:dyDescent="0.25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 x14ac:dyDescent="0.25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 x14ac:dyDescent="0.25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 x14ac:dyDescent="0.25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 x14ac:dyDescent="0.25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 x14ac:dyDescent="0.25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 x14ac:dyDescent="0.25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 x14ac:dyDescent="0.25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 x14ac:dyDescent="0.25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 x14ac:dyDescent="0.25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 x14ac:dyDescent="0.25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 x14ac:dyDescent="0.25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 x14ac:dyDescent="0.25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 x14ac:dyDescent="0.25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 x14ac:dyDescent="0.25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 x14ac:dyDescent="0.25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 x14ac:dyDescent="0.25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 x14ac:dyDescent="0.25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 x14ac:dyDescent="0.25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 x14ac:dyDescent="0.25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 x14ac:dyDescent="0.25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 x14ac:dyDescent="0.25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 x14ac:dyDescent="0.25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 x14ac:dyDescent="0.25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 x14ac:dyDescent="0.25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 x14ac:dyDescent="0.25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 x14ac:dyDescent="0.25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 x14ac:dyDescent="0.25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 x14ac:dyDescent="0.25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 x14ac:dyDescent="0.25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 x14ac:dyDescent="0.25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 x14ac:dyDescent="0.25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 x14ac:dyDescent="0.25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 x14ac:dyDescent="0.25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 x14ac:dyDescent="0.25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 x14ac:dyDescent="0.25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 x14ac:dyDescent="0.25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 x14ac:dyDescent="0.25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 x14ac:dyDescent="0.25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 x14ac:dyDescent="0.25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 x14ac:dyDescent="0.25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 x14ac:dyDescent="0.25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 x14ac:dyDescent="0.25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 x14ac:dyDescent="0.25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 x14ac:dyDescent="0.25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 x14ac:dyDescent="0.25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5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5">
      <c r="A133" s="60"/>
      <c r="B133" s="78" t="s">
        <v>41</v>
      </c>
      <c r="C133" s="78"/>
      <c r="D133" s="78"/>
      <c r="E133" s="61"/>
      <c r="F133" s="61"/>
      <c r="G133" s="78" t="s">
        <v>43</v>
      </c>
      <c r="H133" s="78"/>
      <c r="I133" s="78"/>
      <c r="J133" s="107"/>
      <c r="K133" s="107"/>
      <c r="L133" s="78" t="s">
        <v>42</v>
      </c>
      <c r="M133" s="78"/>
      <c r="N133" s="78"/>
      <c r="O133" s="61"/>
      <c r="P133" s="107"/>
      <c r="Q133" s="3"/>
    </row>
    <row r="134" spans="1:18" x14ac:dyDescent="0.25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5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Massimiliano</cp:lastModifiedBy>
  <cp:revision>1</cp:revision>
  <cp:lastPrinted>2012-10-02T14:03:03Z</cp:lastPrinted>
  <dcterms:created xsi:type="dcterms:W3CDTF">2007-03-06T14:42:56Z</dcterms:created>
  <dcterms:modified xsi:type="dcterms:W3CDTF">2012-10-02T14:03:07Z</dcterms:modified>
</cp:coreProperties>
</file>