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Estero'!$A$1:$R$54</definedName>
    <definedName name="_xlnm.Print_Area" localSheetId="1">'Nota Spese Italia'!$A$1:$S$107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H12" i="3"/>
  <c r="H11" i="1"/>
  <c r="H11" i="3"/>
  <c r="O7"/>
  <c r="P3" s="1"/>
  <c r="M7"/>
  <c r="L7"/>
  <c r="K7"/>
  <c r="J7"/>
  <c r="I7"/>
  <c r="G7"/>
  <c r="H31"/>
  <c r="H34"/>
  <c r="N34" s="1"/>
  <c r="H45"/>
  <c r="P49"/>
  <c r="H49"/>
  <c r="N49" s="1"/>
  <c r="P48"/>
  <c r="H48"/>
  <c r="N48" s="1"/>
  <c r="P47"/>
  <c r="H47"/>
  <c r="N47" s="1"/>
  <c r="P46"/>
  <c r="H46"/>
  <c r="N46" s="1"/>
  <c r="P45"/>
  <c r="N45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N11" i="1"/>
  <c r="H101"/>
  <c r="H100"/>
  <c r="N100" s="1"/>
  <c r="H99"/>
  <c r="N99" s="1"/>
  <c r="H98"/>
  <c r="N98" s="1"/>
  <c r="H97"/>
  <c r="H96"/>
  <c r="N96" s="1"/>
  <c r="H95"/>
  <c r="N95" s="1"/>
  <c r="H94"/>
  <c r="N94" s="1"/>
  <c r="H93"/>
  <c r="H92"/>
  <c r="N92" s="1"/>
  <c r="H91"/>
  <c r="N91" s="1"/>
  <c r="H90"/>
  <c r="N90" s="1"/>
  <c r="H89"/>
  <c r="N89" s="1"/>
  <c r="H88"/>
  <c r="N88" s="1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01"/>
  <c r="N101"/>
  <c r="P100"/>
  <c r="P99"/>
  <c r="P98"/>
  <c r="P97"/>
  <c r="N97"/>
  <c r="P96"/>
  <c r="P95"/>
  <c r="P94"/>
  <c r="P93"/>
  <c r="N93"/>
  <c r="P92"/>
  <c r="P91"/>
  <c r="P90"/>
  <c r="P89"/>
  <c r="P88"/>
  <c r="P87"/>
  <c r="P86"/>
  <c r="N86"/>
  <c r="P85"/>
  <c r="N85"/>
  <c r="P84"/>
  <c r="P34" i="3"/>
  <c r="P33"/>
  <c r="H33"/>
  <c r="N33" s="1"/>
  <c r="P32"/>
  <c r="H32"/>
  <c r="N32" s="1"/>
  <c r="P31"/>
  <c r="N3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11" i="1"/>
  <c r="N11" i="3" l="1"/>
  <c r="N12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2" i="3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2" i="3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<sst xmlns="http://schemas.openxmlformats.org/spreadsheetml/2006/main" count="146" uniqueCount="58">
  <si>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</si>
  <si>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</si>
  <si>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</si>
  <si>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</si>
  <si>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</si>
  <si>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</si>
  <si>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</si>
  <si>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</si>
  <si>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</si>
  <si>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</si>
  <si>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</si>
  <si>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</si>
  <si>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</si>
  <si>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</si>
  <si>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</si>
  <si>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</si>
  <si>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</si>
  <si>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</si>
  <si>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</si>
  <si>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</si>
  <si>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</si>
  <si>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</si>
  <si>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</si>
  <si>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</si>
  <si>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</si>
  <si>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</si>
  <si>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</si>
  <si>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</si>
  <si>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</si>
  <si>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</si>
  <si>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</si>
  <si>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</si>
  <si>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</si>
  <si>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</si>
  <si>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</si>
  <si>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</si>
  <si>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</si>
  <si>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</si>
  <si>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</si>
  <si>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</si>
  <si>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</si>
  <si>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</si>
  <si>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</si>
  <si>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</si>
  <si>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</si>
  <si>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Massimiliano Luppi</t>
  </si>
  <si>
    <t>07 01</t>
  </si>
  <si>
    <t>(importi in Valuta PLN)</t>
  </si>
  <si>
    <t>Trasferta Polonia CBA</t>
  </si>
  <si>
    <t>Polonia</t>
  </si>
  <si>
    <t>PLN</t>
  </si>
  <si>
    <t>trasferta Polonia CBA</t>
  </si>
  <si>
    <t>Varese</t>
  </si>
  <si>
    <t>Milano</t>
  </si>
  <si>
    <t>DTXT meeting</t>
  </si>
  <si>
    <t>trasferta ISS Brasilia</t>
  </si>
  <si>
    <t>trasferta Romania</t>
  </si>
  <si>
    <t>07 02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</si>
</sst>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view="pageBreakPreview" zoomScale="50" zoomScaleSheetLayoutView="50" workbookViewId="0">
      <pane ySplit="5" topLeftCell="A6" activePane="bottomLeft" state="frozen"/>
      <selection pane="bottomLeft" activeCell="D31" sqref="D31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45</v>
      </c>
      <c r="E1" s="112"/>
      <c r="F1" s="51">
        <v>41091</v>
      </c>
      <c r="G1" s="50" t="s">
        <v>46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1419.24</v>
      </c>
      <c r="Q1" s="3" t="s">
        <v>28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1457.04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-37.799999999999955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SUM(G11:G49)</f>
        <v>0</v>
      </c>
      <c r="H7" s="97">
        <f t="shared" si="0"/>
        <v>0</v>
      </c>
      <c r="I7" s="81">
        <f t="shared" si="0"/>
        <v>0</v>
      </c>
      <c r="J7" s="81">
        <f t="shared" si="0"/>
        <v>72.2</v>
      </c>
      <c r="K7" s="81">
        <f t="shared" si="0"/>
        <v>0</v>
      </c>
      <c r="L7" s="81">
        <f t="shared" si="0"/>
        <v>654.04</v>
      </c>
      <c r="M7" s="82">
        <f t="shared" si="0"/>
        <v>693</v>
      </c>
      <c r="N7" s="80">
        <f t="shared" si="0"/>
        <v>1419.24</v>
      </c>
      <c r="O7" s="83">
        <f t="shared" si="0"/>
        <v>1457.04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38</v>
      </c>
      <c r="J8" s="125" t="s">
        <v>40</v>
      </c>
      <c r="K8" s="125" t="s">
        <v>39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41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38</v>
      </c>
      <c r="I9" s="124" t="s">
        <v>38</v>
      </c>
      <c r="J9" s="124"/>
      <c r="K9" s="124" t="s">
        <v>37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41107</v>
      </c>
      <c r="C11" s="29"/>
      <c r="D11" s="30" t="s">
        <v>48</v>
      </c>
      <c r="E11" s="30" t="s">
        <v>49</v>
      </c>
      <c r="F11" s="31" t="s">
        <v>50</v>
      </c>
      <c r="G11" s="95"/>
      <c r="H11" s="33">
        <f>IF($D$3="si",($G$5/$G$6*G11),IF($D$3="no",G11*$G$4,0))</f>
        <v>0</v>
      </c>
      <c r="I11" s="34"/>
      <c r="J11" s="35"/>
      <c r="K11" s="68"/>
      <c r="L11" s="68">
        <v>654.04</v>
      </c>
      <c r="M11" s="38"/>
      <c r="N11" s="39">
        <f>SUM(H11:M11)</f>
        <v>654.04</v>
      </c>
      <c r="O11" s="40">
        <v>654.04</v>
      </c>
      <c r="P11" s="41"/>
      <c r="Q11" s="2"/>
      <c r="R11" s="74"/>
    </row>
    <row r="12" spans="1:18" ht="30" customHeight="1">
      <c r="A12" s="42">
        <v>2</v>
      </c>
      <c r="B12" s="47">
        <v>41107</v>
      </c>
      <c r="C12" s="44"/>
      <c r="D12" s="30" t="s">
        <v>48</v>
      </c>
      <c r="E12" s="30" t="s">
        <v>49</v>
      </c>
      <c r="F12" s="31" t="s">
        <v>50</v>
      </c>
      <c r="G12" s="32"/>
      <c r="H12" s="33">
        <f>IF($D$3="si",($G$5/$G$6*G12),IF($D$3="no",G12*$G$4,0))</f>
        <v>0</v>
      </c>
      <c r="I12" s="34"/>
      <c r="J12" s="35">
        <v>27.2</v>
      </c>
      <c r="K12" s="68"/>
      <c r="L12" s="37"/>
      <c r="M12" s="38"/>
      <c r="N12" s="39">
        <f>SUM(H12:M12)</f>
        <v>27.2</v>
      </c>
      <c r="O12" s="43"/>
      <c r="P12" s="41"/>
      <c r="Q12" s="2"/>
      <c r="R12" s="74"/>
    </row>
    <row r="13" spans="1:18" ht="30" customHeight="1">
      <c r="A13" s="42">
        <v>3</v>
      </c>
      <c r="B13" s="28">
        <v>41106</v>
      </c>
      <c r="C13" s="29"/>
      <c r="D13" s="30" t="s">
        <v>48</v>
      </c>
      <c r="E13" s="30" t="s">
        <v>49</v>
      </c>
      <c r="F13" s="31" t="s">
        <v>50</v>
      </c>
      <c r="G13" s="32"/>
      <c r="H13" s="33">
        <f t="shared" ref="H13:H22" si="1">IF($D$3="si",($G$5/$G$6*G13),IF($D$3="no",G13*$G$4,0))</f>
        <v>0</v>
      </c>
      <c r="I13" s="34"/>
      <c r="J13" s="35">
        <v>45</v>
      </c>
      <c r="K13" s="68"/>
      <c r="L13" s="37"/>
      <c r="M13" s="38"/>
      <c r="N13" s="39">
        <f t="shared" ref="N13:N22" si="2">SUM(H13:M13)</f>
        <v>45</v>
      </c>
      <c r="O13" s="43"/>
      <c r="P13" s="41" t="str">
        <f t="shared" ref="P13:P22" si="3">IF(F13="Milano","X","")</f>
        <v/>
      </c>
      <c r="Q13" s="2"/>
      <c r="R13" s="75"/>
    </row>
    <row r="14" spans="1:18" ht="30" customHeight="1">
      <c r="A14" s="42">
        <v>4</v>
      </c>
      <c r="B14" s="28">
        <v>41106</v>
      </c>
      <c r="C14" s="29"/>
      <c r="D14" s="30" t="s">
        <v>48</v>
      </c>
      <c r="E14" s="30" t="s">
        <v>49</v>
      </c>
      <c r="F14" s="31" t="s">
        <v>50</v>
      </c>
      <c r="G14" s="32"/>
      <c r="H14" s="33">
        <f t="shared" si="1"/>
        <v>0</v>
      </c>
      <c r="I14" s="34"/>
      <c r="J14" s="35"/>
      <c r="K14" s="68"/>
      <c r="L14" s="37"/>
      <c r="M14" s="38">
        <v>585</v>
      </c>
      <c r="N14" s="39">
        <f t="shared" si="2"/>
        <v>585</v>
      </c>
      <c r="O14" s="43">
        <v>585</v>
      </c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>
        <v>41106</v>
      </c>
      <c r="C15" s="29"/>
      <c r="D15" s="30" t="s">
        <v>48</v>
      </c>
      <c r="E15" s="30" t="s">
        <v>49</v>
      </c>
      <c r="F15" s="31" t="s">
        <v>50</v>
      </c>
      <c r="G15" s="32"/>
      <c r="H15" s="33">
        <f t="shared" si="1"/>
        <v>0</v>
      </c>
      <c r="I15" s="34"/>
      <c r="J15" s="35"/>
      <c r="K15" s="68"/>
      <c r="L15" s="37"/>
      <c r="M15" s="38">
        <v>108</v>
      </c>
      <c r="N15" s="39">
        <f t="shared" si="2"/>
        <v>108</v>
      </c>
      <c r="O15" s="43">
        <v>108</v>
      </c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>
        <v>41106</v>
      </c>
      <c r="C16" s="29"/>
      <c r="D16" s="30" t="s">
        <v>48</v>
      </c>
      <c r="E16" s="30" t="s">
        <v>49</v>
      </c>
      <c r="F16" s="31" t="s">
        <v>50</v>
      </c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>
        <v>110</v>
      </c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19</v>
      </c>
      <c r="B23" s="47"/>
      <c r="C23" s="44"/>
      <c r="D23" s="49"/>
      <c r="E23" s="45"/>
      <c r="F23" s="46"/>
      <c r="G23" s="32"/>
      <c r="H23" s="33">
        <f t="shared" ref="H23:H25" si="4">IF($D$3="si",($G$5/$G$6*G23),IF($D$3="no",G23*$G$4,0))</f>
        <v>0</v>
      </c>
      <c r="I23" s="48"/>
      <c r="J23" s="36"/>
      <c r="K23" s="37"/>
      <c r="L23" s="37"/>
      <c r="M23" s="38"/>
      <c r="N23" s="39">
        <f t="shared" ref="N23:N25" si="5">SUM(H23:M23)</f>
        <v>0</v>
      </c>
      <c r="O23" s="43"/>
      <c r="P23" s="41" t="str">
        <f t="shared" ref="P23:P25" si="6">IF(F23="Milano","X","")</f>
        <v/>
      </c>
      <c r="Q23" s="2"/>
      <c r="R23" s="76"/>
    </row>
    <row r="24" spans="1:18" ht="30" customHeight="1">
      <c r="A24" s="42">
        <v>20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5"/>
        <v>0</v>
      </c>
      <c r="O24" s="43"/>
      <c r="P24" s="41" t="str">
        <f t="shared" si="6"/>
        <v/>
      </c>
      <c r="Q24" s="2"/>
      <c r="R24" s="76"/>
    </row>
    <row r="25" spans="1:18" ht="30" customHeight="1">
      <c r="A25" s="42">
        <v>21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5"/>
        <v>0</v>
      </c>
      <c r="O25" s="43"/>
      <c r="P25" s="41" t="str">
        <f t="shared" si="6"/>
        <v/>
      </c>
      <c r="Q25" s="2"/>
      <c r="R25" s="76"/>
    </row>
    <row r="26" spans="1:18" ht="30" customHeight="1">
      <c r="A26" s="42">
        <v>22</v>
      </c>
      <c r="B26" s="47"/>
      <c r="C26" s="44"/>
      <c r="D26" s="49"/>
      <c r="E26" s="45"/>
      <c r="F26" s="46"/>
      <c r="G26" s="32"/>
      <c r="H26" s="33">
        <f t="shared" ref="H26:H33" si="7">IF($D$3="si",($G$5/$G$6*G26),IF($D$3="no",G26*$G$4,0))</f>
        <v>0</v>
      </c>
      <c r="I26" s="48"/>
      <c r="J26" s="36"/>
      <c r="K26" s="37"/>
      <c r="L26" s="37"/>
      <c r="M26" s="38"/>
      <c r="N26" s="39">
        <f t="shared" ref="N26:N32" si="8">SUM(H26:M26)</f>
        <v>0</v>
      </c>
      <c r="O26" s="43"/>
      <c r="P26" s="41" t="str">
        <f t="shared" ref="P26:P33" si="9">IF(F26="Milano","X","")</f>
        <v/>
      </c>
      <c r="Q26" s="2"/>
      <c r="R26" s="76"/>
    </row>
    <row r="27" spans="1:18" ht="30" customHeight="1">
      <c r="A27" s="42">
        <v>23</v>
      </c>
      <c r="B27" s="47"/>
      <c r="C27" s="44"/>
      <c r="D27" s="49"/>
      <c r="E27" s="45"/>
      <c r="F27" s="46"/>
      <c r="G27" s="32"/>
      <c r="H27" s="33">
        <f t="shared" si="7"/>
        <v>0</v>
      </c>
      <c r="I27" s="48"/>
      <c r="J27" s="36"/>
      <c r="K27" s="37"/>
      <c r="L27" s="37"/>
      <c r="M27" s="38"/>
      <c r="N27" s="39">
        <f t="shared" si="8"/>
        <v>0</v>
      </c>
      <c r="O27" s="43"/>
      <c r="P27" s="41" t="str">
        <f t="shared" si="9"/>
        <v/>
      </c>
      <c r="Q27" s="2"/>
      <c r="R27" s="76"/>
    </row>
    <row r="28" spans="1:18" ht="30" customHeight="1">
      <c r="A28" s="42">
        <v>24</v>
      </c>
      <c r="B28" s="47"/>
      <c r="C28" s="44"/>
      <c r="D28" s="49"/>
      <c r="E28" s="45"/>
      <c r="F28" s="46"/>
      <c r="G28" s="32"/>
      <c r="H28" s="33">
        <f t="shared" si="7"/>
        <v>0</v>
      </c>
      <c r="I28" s="48"/>
      <c r="J28" s="36"/>
      <c r="K28" s="37"/>
      <c r="L28" s="37"/>
      <c r="M28" s="38"/>
      <c r="N28" s="39">
        <f t="shared" si="8"/>
        <v>0</v>
      </c>
      <c r="O28" s="43"/>
      <c r="P28" s="41" t="str">
        <f t="shared" si="9"/>
        <v/>
      </c>
      <c r="Q28" s="2"/>
      <c r="R28" s="76"/>
    </row>
    <row r="29" spans="1:18" ht="30" customHeight="1">
      <c r="A29" s="42">
        <v>25</v>
      </c>
      <c r="B29" s="47"/>
      <c r="C29" s="44"/>
      <c r="D29" s="49"/>
      <c r="E29" s="45"/>
      <c r="F29" s="46"/>
      <c r="G29" s="32"/>
      <c r="H29" s="33">
        <f t="shared" si="7"/>
        <v>0</v>
      </c>
      <c r="I29" s="48"/>
      <c r="J29" s="36"/>
      <c r="K29" s="37"/>
      <c r="L29" s="37"/>
      <c r="M29" s="38"/>
      <c r="N29" s="39">
        <f t="shared" si="8"/>
        <v>0</v>
      </c>
      <c r="O29" s="43"/>
      <c r="P29" s="41" t="str">
        <f t="shared" si="9"/>
        <v/>
      </c>
      <c r="Q29" s="2"/>
      <c r="R29" s="76"/>
    </row>
    <row r="30" spans="1:18" ht="30" customHeight="1">
      <c r="A30" s="42">
        <v>26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27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28</v>
      </c>
      <c r="B32" s="47"/>
      <c r="C32" s="44"/>
      <c r="D32" s="49"/>
      <c r="E32" s="45"/>
      <c r="F32" s="46"/>
      <c r="G32" s="32"/>
      <c r="H32" s="33">
        <f t="shared" si="7"/>
        <v>0</v>
      </c>
      <c r="I32" s="48"/>
      <c r="J32" s="36"/>
      <c r="K32" s="37"/>
      <c r="L32" s="37"/>
      <c r="M32" s="38"/>
      <c r="N32" s="39">
        <f t="shared" si="8"/>
        <v>0</v>
      </c>
      <c r="O32" s="43"/>
      <c r="P32" s="41" t="str">
        <f t="shared" si="9"/>
        <v/>
      </c>
      <c r="Q32" s="2"/>
      <c r="R32" s="76"/>
    </row>
    <row r="33" spans="1:18" ht="30" customHeight="1">
      <c r="A33" s="42">
        <v>29</v>
      </c>
      <c r="B33" s="47"/>
      <c r="C33" s="44"/>
      <c r="D33" s="49"/>
      <c r="E33" s="45"/>
      <c r="F33" s="46"/>
      <c r="G33" s="32"/>
      <c r="H33" s="33">
        <f t="shared" si="7"/>
        <v>0</v>
      </c>
      <c r="I33" s="48"/>
      <c r="J33" s="36"/>
      <c r="K33" s="37"/>
      <c r="L33" s="37"/>
      <c r="M33" s="38"/>
      <c r="N33" s="39">
        <f>SUM(H33:M33)</f>
        <v>0</v>
      </c>
      <c r="O33" s="43"/>
      <c r="P33" s="41" t="str">
        <f t="shared" si="9"/>
        <v/>
      </c>
      <c r="Q33" s="2"/>
      <c r="R33" s="76"/>
    </row>
    <row r="34" spans="1:18" ht="30" customHeight="1">
      <c r="A34" s="42">
        <v>30</v>
      </c>
      <c r="B34" s="47"/>
      <c r="C34" s="44"/>
      <c r="D34" s="49"/>
      <c r="E34" s="45"/>
      <c r="F34" s="46"/>
      <c r="G34" s="32"/>
      <c r="H34" s="33">
        <f>IF($D$3="si",($G$5/$G$6*G34),IF($D$3="no",G34*$G$4,0))</f>
        <v>0</v>
      </c>
      <c r="I34" s="48"/>
      <c r="J34" s="36"/>
      <c r="K34" s="37"/>
      <c r="L34" s="37"/>
      <c r="M34" s="38"/>
      <c r="N34" s="39">
        <f t="shared" ref="N34" si="10">SUM(H34:M34)</f>
        <v>0</v>
      </c>
      <c r="O34" s="43"/>
      <c r="P34" s="41" t="str">
        <f t="shared" ref="P34" si="11">IF(F34="Milano","X","")</f>
        <v/>
      </c>
      <c r="Q34" s="2"/>
      <c r="R34" s="76"/>
    </row>
    <row r="35" spans="1:18" ht="30" customHeight="1">
      <c r="A35" s="42">
        <v>31</v>
      </c>
      <c r="B35" s="47"/>
      <c r="C35" s="44"/>
      <c r="D35" s="49"/>
      <c r="E35" s="45"/>
      <c r="F35" s="46"/>
      <c r="G35" s="32"/>
      <c r="H35" s="33">
        <f t="shared" ref="H35:H49" si="12">IF($D$3="si",($G$5/$G$6*G35),IF($D$3="no",G35*$G$4,0))</f>
        <v>0</v>
      </c>
      <c r="I35" s="48"/>
      <c r="J35" s="36"/>
      <c r="K35" s="37"/>
      <c r="L35" s="37"/>
      <c r="M35" s="38"/>
      <c r="N35" s="39">
        <f t="shared" ref="N35:N49" si="13">SUM(H35:M35)</f>
        <v>0</v>
      </c>
      <c r="O35" s="43"/>
      <c r="P35" s="41" t="str">
        <f t="shared" ref="P35:P49" si="14">IF(F35="Milano","X","")</f>
        <v/>
      </c>
      <c r="Q35" s="2"/>
      <c r="R35" s="76"/>
    </row>
    <row r="36" spans="1:18" ht="30" customHeight="1">
      <c r="A36" s="42">
        <v>32</v>
      </c>
      <c r="B36" s="47"/>
      <c r="C36" s="44"/>
      <c r="D36" s="49"/>
      <c r="E36" s="45"/>
      <c r="F36" s="46"/>
      <c r="G36" s="32"/>
      <c r="H36" s="33">
        <f t="shared" si="12"/>
        <v>0</v>
      </c>
      <c r="I36" s="48"/>
      <c r="J36" s="36"/>
      <c r="K36" s="37"/>
      <c r="L36" s="37"/>
      <c r="M36" s="38"/>
      <c r="N36" s="39">
        <f t="shared" si="13"/>
        <v>0</v>
      </c>
      <c r="O36" s="43"/>
      <c r="P36" s="41" t="str">
        <f t="shared" si="14"/>
        <v/>
      </c>
      <c r="Q36" s="2"/>
      <c r="R36" s="76"/>
    </row>
    <row r="37" spans="1:18" ht="30" customHeight="1">
      <c r="A37" s="42">
        <v>33</v>
      </c>
      <c r="B37" s="47"/>
      <c r="C37" s="44"/>
      <c r="D37" s="49"/>
      <c r="E37" s="45"/>
      <c r="F37" s="46"/>
      <c r="G37" s="32"/>
      <c r="H37" s="33">
        <f t="shared" si="12"/>
        <v>0</v>
      </c>
      <c r="I37" s="48"/>
      <c r="J37" s="36"/>
      <c r="K37" s="37"/>
      <c r="L37" s="37"/>
      <c r="M37" s="38"/>
      <c r="N37" s="39">
        <f t="shared" si="13"/>
        <v>0</v>
      </c>
      <c r="O37" s="43"/>
      <c r="P37" s="41" t="str">
        <f t="shared" si="14"/>
        <v/>
      </c>
      <c r="Q37" s="2"/>
      <c r="R37" s="76"/>
    </row>
    <row r="38" spans="1:18" ht="30" customHeight="1">
      <c r="A38" s="42">
        <v>34</v>
      </c>
      <c r="B38" s="47"/>
      <c r="C38" s="44"/>
      <c r="D38" s="49"/>
      <c r="E38" s="45"/>
      <c r="F38" s="46"/>
      <c r="G38" s="32"/>
      <c r="H38" s="33">
        <f t="shared" si="12"/>
        <v>0</v>
      </c>
      <c r="I38" s="48"/>
      <c r="J38" s="36"/>
      <c r="K38" s="37"/>
      <c r="L38" s="37"/>
      <c r="M38" s="38"/>
      <c r="N38" s="39">
        <f t="shared" si="13"/>
        <v>0</v>
      </c>
      <c r="O38" s="43"/>
      <c r="P38" s="41" t="str">
        <f t="shared" si="14"/>
        <v/>
      </c>
      <c r="Q38" s="2"/>
      <c r="R38" s="76"/>
    </row>
    <row r="39" spans="1:18" ht="30" customHeight="1">
      <c r="A39" s="42">
        <v>35</v>
      </c>
      <c r="B39" s="47"/>
      <c r="C39" s="44"/>
      <c r="D39" s="49"/>
      <c r="E39" s="45"/>
      <c r="F39" s="46"/>
      <c r="G39" s="32"/>
      <c r="H39" s="33">
        <f t="shared" si="12"/>
        <v>0</v>
      </c>
      <c r="I39" s="48"/>
      <c r="J39" s="36"/>
      <c r="K39" s="37"/>
      <c r="L39" s="37"/>
      <c r="M39" s="38"/>
      <c r="N39" s="39">
        <f t="shared" si="13"/>
        <v>0</v>
      </c>
      <c r="O39" s="43"/>
      <c r="P39" s="41" t="str">
        <f t="shared" si="14"/>
        <v/>
      </c>
      <c r="Q39" s="2"/>
      <c r="R39" s="76"/>
    </row>
    <row r="40" spans="1:18" ht="30" customHeight="1">
      <c r="A40" s="42">
        <v>36</v>
      </c>
      <c r="B40" s="47"/>
      <c r="C40" s="44"/>
      <c r="D40" s="49"/>
      <c r="E40" s="45"/>
      <c r="F40" s="46"/>
      <c r="G40" s="32"/>
      <c r="H40" s="33">
        <f t="shared" si="12"/>
        <v>0</v>
      </c>
      <c r="I40" s="48"/>
      <c r="J40" s="36"/>
      <c r="K40" s="37"/>
      <c r="L40" s="37"/>
      <c r="M40" s="38"/>
      <c r="N40" s="39">
        <f t="shared" si="13"/>
        <v>0</v>
      </c>
      <c r="O40" s="43"/>
      <c r="P40" s="41" t="str">
        <f t="shared" si="14"/>
        <v/>
      </c>
      <c r="Q40" s="2"/>
      <c r="R40" s="76"/>
    </row>
    <row r="41" spans="1:18" ht="30" customHeight="1">
      <c r="A41" s="42">
        <v>37</v>
      </c>
      <c r="B41" s="47"/>
      <c r="C41" s="44"/>
      <c r="D41" s="49"/>
      <c r="E41" s="45"/>
      <c r="F41" s="46"/>
      <c r="G41" s="32"/>
      <c r="H41" s="33">
        <f t="shared" si="12"/>
        <v>0</v>
      </c>
      <c r="I41" s="48"/>
      <c r="J41" s="36"/>
      <c r="K41" s="37"/>
      <c r="L41" s="37"/>
      <c r="M41" s="38"/>
      <c r="N41" s="39">
        <f t="shared" si="13"/>
        <v>0</v>
      </c>
      <c r="O41" s="43"/>
      <c r="P41" s="41" t="str">
        <f t="shared" si="14"/>
        <v/>
      </c>
      <c r="Q41" s="2"/>
      <c r="R41" s="76"/>
    </row>
    <row r="42" spans="1:18" ht="30" customHeight="1">
      <c r="A42" s="42">
        <v>38</v>
      </c>
      <c r="B42" s="47"/>
      <c r="C42" s="44"/>
      <c r="D42" s="49"/>
      <c r="E42" s="45"/>
      <c r="F42" s="46"/>
      <c r="G42" s="32"/>
      <c r="H42" s="33">
        <f t="shared" si="12"/>
        <v>0</v>
      </c>
      <c r="I42" s="48"/>
      <c r="J42" s="36"/>
      <c r="K42" s="37"/>
      <c r="L42" s="37"/>
      <c r="M42" s="38"/>
      <c r="N42" s="39">
        <f t="shared" si="13"/>
        <v>0</v>
      </c>
      <c r="O42" s="43"/>
      <c r="P42" s="41" t="str">
        <f t="shared" si="14"/>
        <v/>
      </c>
      <c r="Q42" s="2"/>
      <c r="R42" s="76"/>
    </row>
    <row r="43" spans="1:18" ht="30" customHeight="1">
      <c r="A43" s="42">
        <v>39</v>
      </c>
      <c r="B43" s="47"/>
      <c r="C43" s="44"/>
      <c r="D43" s="49"/>
      <c r="E43" s="45"/>
      <c r="F43" s="46"/>
      <c r="G43" s="32"/>
      <c r="H43" s="33">
        <f t="shared" si="12"/>
        <v>0</v>
      </c>
      <c r="I43" s="48"/>
      <c r="J43" s="36"/>
      <c r="K43" s="37"/>
      <c r="L43" s="37"/>
      <c r="M43" s="38"/>
      <c r="N43" s="39">
        <f t="shared" si="13"/>
        <v>0</v>
      </c>
      <c r="O43" s="43"/>
      <c r="P43" s="41" t="str">
        <f t="shared" si="14"/>
        <v/>
      </c>
      <c r="Q43" s="2"/>
      <c r="R43" s="76"/>
    </row>
    <row r="44" spans="1:18" ht="30" customHeight="1">
      <c r="A44" s="42">
        <v>40</v>
      </c>
      <c r="B44" s="47"/>
      <c r="C44" s="44"/>
      <c r="D44" s="49"/>
      <c r="E44" s="45"/>
      <c r="F44" s="46"/>
      <c r="G44" s="32"/>
      <c r="H44" s="33">
        <f t="shared" si="12"/>
        <v>0</v>
      </c>
      <c r="I44" s="48"/>
      <c r="J44" s="36"/>
      <c r="K44" s="37"/>
      <c r="L44" s="37"/>
      <c r="M44" s="38"/>
      <c r="N44" s="39">
        <f t="shared" si="13"/>
        <v>0</v>
      </c>
      <c r="O44" s="43"/>
      <c r="P44" s="41" t="str">
        <f t="shared" si="14"/>
        <v/>
      </c>
      <c r="Q44" s="2"/>
      <c r="R44" s="76"/>
    </row>
    <row r="45" spans="1:18" ht="30" customHeight="1">
      <c r="A45" s="42">
        <v>41</v>
      </c>
      <c r="B45" s="47"/>
      <c r="C45" s="44"/>
      <c r="D45" s="49"/>
      <c r="E45" s="45"/>
      <c r="F45" s="46"/>
      <c r="G45" s="32"/>
      <c r="H45" s="33">
        <f>IF($D$3="si",($G$5/$G$6*G45),IF($D$3="no",G45*$G$4,0))</f>
        <v>0</v>
      </c>
      <c r="I45" s="48"/>
      <c r="J45" s="36"/>
      <c r="K45" s="37"/>
      <c r="L45" s="37"/>
      <c r="M45" s="38"/>
      <c r="N45" s="39">
        <f t="shared" si="13"/>
        <v>0</v>
      </c>
      <c r="O45" s="43"/>
      <c r="P45" s="41" t="str">
        <f t="shared" si="14"/>
        <v/>
      </c>
      <c r="Q45" s="2"/>
      <c r="R45" s="76"/>
    </row>
    <row r="46" spans="1:18" ht="30" customHeight="1">
      <c r="A46" s="42">
        <v>42</v>
      </c>
      <c r="B46" s="47"/>
      <c r="C46" s="44"/>
      <c r="D46" s="49"/>
      <c r="E46" s="45"/>
      <c r="F46" s="46"/>
      <c r="G46" s="32"/>
      <c r="H46" s="33">
        <f t="shared" si="12"/>
        <v>0</v>
      </c>
      <c r="I46" s="48"/>
      <c r="J46" s="36"/>
      <c r="K46" s="37"/>
      <c r="L46" s="37"/>
      <c r="M46" s="38"/>
      <c r="N46" s="39">
        <f t="shared" si="13"/>
        <v>0</v>
      </c>
      <c r="O46" s="43"/>
      <c r="P46" s="41" t="str">
        <f t="shared" si="14"/>
        <v/>
      </c>
      <c r="Q46" s="2"/>
      <c r="R46" s="76"/>
    </row>
    <row r="47" spans="1:18" ht="30" customHeight="1">
      <c r="A47" s="42">
        <v>43</v>
      </c>
      <c r="B47" s="47"/>
      <c r="C47" s="44"/>
      <c r="D47" s="49"/>
      <c r="E47" s="45"/>
      <c r="F47" s="46"/>
      <c r="G47" s="32"/>
      <c r="H47" s="33">
        <f t="shared" si="12"/>
        <v>0</v>
      </c>
      <c r="I47" s="48"/>
      <c r="J47" s="36"/>
      <c r="K47" s="37"/>
      <c r="L47" s="37"/>
      <c r="M47" s="38"/>
      <c r="N47" s="39">
        <f t="shared" si="13"/>
        <v>0</v>
      </c>
      <c r="O47" s="43"/>
      <c r="P47" s="41" t="str">
        <f t="shared" si="14"/>
        <v/>
      </c>
      <c r="Q47" s="2"/>
      <c r="R47" s="76"/>
    </row>
    <row r="48" spans="1:18" ht="30" customHeight="1">
      <c r="A48" s="42">
        <v>44</v>
      </c>
      <c r="B48" s="47"/>
      <c r="C48" s="44"/>
      <c r="D48" s="49"/>
      <c r="E48" s="45"/>
      <c r="F48" s="46"/>
      <c r="G48" s="32"/>
      <c r="H48" s="33">
        <f t="shared" si="12"/>
        <v>0</v>
      </c>
      <c r="I48" s="48"/>
      <c r="J48" s="36"/>
      <c r="K48" s="37"/>
      <c r="L48" s="37"/>
      <c r="M48" s="38"/>
      <c r="N48" s="39">
        <f t="shared" si="13"/>
        <v>0</v>
      </c>
      <c r="O48" s="43"/>
      <c r="P48" s="41" t="str">
        <f t="shared" si="14"/>
        <v/>
      </c>
      <c r="Q48" s="2"/>
      <c r="R48" s="76"/>
    </row>
    <row r="49" spans="1:18" ht="30" customHeight="1">
      <c r="A49" s="42">
        <v>45</v>
      </c>
      <c r="B49" s="47"/>
      <c r="C49" s="44"/>
      <c r="D49" s="49"/>
      <c r="E49" s="45"/>
      <c r="F49" s="46"/>
      <c r="G49" s="32"/>
      <c r="H49" s="33">
        <f t="shared" si="12"/>
        <v>0</v>
      </c>
      <c r="I49" s="48"/>
      <c r="J49" s="36"/>
      <c r="K49" s="37"/>
      <c r="L49" s="37"/>
      <c r="M49" s="38"/>
      <c r="N49" s="39">
        <f t="shared" si="13"/>
        <v>0</v>
      </c>
      <c r="O49" s="43"/>
      <c r="P49" s="41" t="str">
        <f t="shared" si="14"/>
        <v/>
      </c>
      <c r="Q49" s="2"/>
      <c r="R49" s="76"/>
    </row>
    <row r="50" spans="1:18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8">
      <c r="A51" s="84"/>
      <c r="B51" s="85"/>
      <c r="C51" s="86"/>
      <c r="D51" s="87"/>
      <c r="E51" s="87"/>
      <c r="F51" s="88"/>
      <c r="G51" s="89"/>
      <c r="H51" s="90"/>
      <c r="I51" s="91"/>
      <c r="J51" s="91"/>
      <c r="K51" s="91"/>
      <c r="L51" s="91"/>
      <c r="M51" s="91"/>
      <c r="N51" s="92"/>
      <c r="O51" s="93"/>
      <c r="P51" s="94"/>
    </row>
    <row r="52" spans="1:18">
      <c r="A52" s="60"/>
      <c r="B52" s="78" t="s">
        <v>42</v>
      </c>
      <c r="C52" s="78"/>
      <c r="D52" s="78"/>
      <c r="E52" s="61"/>
      <c r="F52" s="61"/>
      <c r="G52" s="78" t="s">
        <v>44</v>
      </c>
      <c r="H52" s="78"/>
      <c r="I52" s="78"/>
      <c r="J52" s="61"/>
      <c r="K52" s="61"/>
      <c r="L52" s="78" t="s">
        <v>43</v>
      </c>
      <c r="M52" s="78"/>
      <c r="N52" s="78"/>
      <c r="O52" s="61"/>
      <c r="P52" s="94"/>
    </row>
    <row r="53" spans="1:18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94"/>
    </row>
    <row r="54" spans="1:18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1 C12 C23:C49">
      <formula1>1</formula1>
      <formula2>0</formula2>
    </dataValidation>
    <dataValidation type="date" operator="greaterThanOrEqual" showErrorMessage="1" errorTitle="Data" error="Inserire una data superiore al 1/11/2000" sqref="B11:B12 B51 B23:B49">
      <formula1>36831</formula1>
      <formula2>0</formula2>
    </dataValidation>
    <dataValidation type="textLength" operator="greaterThan" sqref="F19:F20 F51 F23:F49">
      <formula1>1</formula1>
      <formula2>0</formula2>
    </dataValidation>
    <dataValidation type="textLength" operator="greaterThan" allowBlank="1" showErrorMessage="1" sqref="E19:E21 D51:E51 D23:E4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1 N11:N49">
      <formula1>0</formula1>
      <formula2>0</formula2>
    </dataValidation>
    <dataValidation type="decimal" operator="greaterThanOrEqual" allowBlank="1" showErrorMessage="1" errorTitle="Valore" error="Inserire un numero maggiore o uguale a 0 (zero)!" sqref="M18:M22 H51:M51 J13:L22 I17:I22 J11:M12 H11:I11 I23:M49 H12:H49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view="pageBreakPreview" zoomScale="50" zoomScaleSheetLayoutView="50" workbookViewId="0">
      <pane ySplit="5" topLeftCell="A20" activePane="bottomLeft" state="frozen"/>
      <selection pane="bottomLeft" activeCell="E91" sqref="E91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45</v>
      </c>
      <c r="F1" s="112"/>
      <c r="G1" s="51">
        <v>41091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405.39081908190815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28</v>
      </c>
      <c r="F3" s="112"/>
      <c r="N3" s="10" t="s">
        <v>4</v>
      </c>
      <c r="O3" s="11"/>
      <c r="P3" s="12">
        <f>+O7</f>
        <v>238.6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18</v>
      </c>
      <c r="F5" s="14"/>
      <c r="G5" s="10" t="s">
        <v>7</v>
      </c>
      <c r="H5" s="21">
        <v>1.74</v>
      </c>
      <c r="N5" s="120" t="s">
        <v>8</v>
      </c>
      <c r="O5" s="120"/>
      <c r="P5" s="22">
        <f>P1-P2-P3-P4</f>
        <v>166.79081908190815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SUM(G11:G101)</f>
        <v>180</v>
      </c>
      <c r="H7" s="25">
        <f t="shared" si="0"/>
        <v>28.190819081908192</v>
      </c>
      <c r="I7" s="65">
        <f t="shared" si="0"/>
        <v>201.3</v>
      </c>
      <c r="J7" s="71">
        <f t="shared" si="0"/>
        <v>40</v>
      </c>
      <c r="K7" s="66">
        <f t="shared" si="0"/>
        <v>0</v>
      </c>
      <c r="L7" s="66">
        <f t="shared" si="0"/>
        <v>68.900000000000006</v>
      </c>
      <c r="M7" s="66">
        <f t="shared" si="0"/>
        <v>67</v>
      </c>
      <c r="N7" s="66">
        <f t="shared" si="0"/>
        <v>405.39081908190815</v>
      </c>
      <c r="O7" s="67">
        <f t="shared" si="0"/>
        <v>238.6</v>
      </c>
      <c r="P7" s="13">
        <f>+N7-SUM(I7:M7)</f>
        <v>28.190819081908103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38</v>
      </c>
      <c r="J8" s="125" t="s">
        <v>40</v>
      </c>
      <c r="K8" s="125" t="s">
        <v>39</v>
      </c>
      <c r="L8" s="139" t="s">
        <v>36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38</v>
      </c>
      <c r="J9" s="124"/>
      <c r="K9" s="124" t="s">
        <v>37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41106</v>
      </c>
      <c r="C11" s="29"/>
      <c r="D11" s="29" t="s">
        <v>51</v>
      </c>
      <c r="E11" s="69"/>
      <c r="F11" s="69" t="s">
        <v>52</v>
      </c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>
        <v>8.1</v>
      </c>
      <c r="N11" s="39">
        <f>SUM(H11:M11)</f>
        <v>8.1</v>
      </c>
      <c r="O11" s="40">
        <v>8.1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41106</v>
      </c>
      <c r="C12" s="29"/>
      <c r="D12" s="44" t="s">
        <v>51</v>
      </c>
      <c r="E12" s="69"/>
      <c r="F12" s="69" t="s">
        <v>53</v>
      </c>
      <c r="G12" s="101"/>
      <c r="H12" s="106">
        <f t="shared" ref="H12:H75" si="1">IF($E$3="si",($H$5/$H$6*G12),IF($E$3="no",G12*$H$4,0))</f>
        <v>0</v>
      </c>
      <c r="I12" s="72">
        <v>2.5</v>
      </c>
      <c r="J12" s="72"/>
      <c r="K12" s="34"/>
      <c r="L12" s="35"/>
      <c r="M12" s="37"/>
      <c r="N12" s="39">
        <f>SUM(H12:M12)</f>
        <v>2.5</v>
      </c>
      <c r="O12" s="43"/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28">
        <v>41106</v>
      </c>
      <c r="C13" s="29"/>
      <c r="D13" s="29" t="s">
        <v>51</v>
      </c>
      <c r="E13" s="69"/>
      <c r="F13" s="69"/>
      <c r="G13" s="101">
        <v>45</v>
      </c>
      <c r="H13" s="106">
        <f t="shared" si="1"/>
        <v>7.0477047704770479</v>
      </c>
      <c r="I13" s="72"/>
      <c r="J13" s="72"/>
      <c r="K13" s="34"/>
      <c r="L13" s="35"/>
      <c r="M13" s="37"/>
      <c r="N13" s="39">
        <f>SUM(H13:M13)</f>
        <v>7.0477047704770479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41107</v>
      </c>
      <c r="C14" s="29"/>
      <c r="D14" s="29" t="s">
        <v>51</v>
      </c>
      <c r="E14" s="69"/>
      <c r="F14" s="69" t="s">
        <v>53</v>
      </c>
      <c r="G14" s="101"/>
      <c r="H14" s="106">
        <f t="shared" si="1"/>
        <v>0</v>
      </c>
      <c r="I14" s="72">
        <v>2.5</v>
      </c>
      <c r="J14" s="72"/>
      <c r="K14" s="34"/>
      <c r="L14" s="35"/>
      <c r="M14" s="37"/>
      <c r="N14" s="39">
        <f t="shared" ref="N14:N18" si="3">SUM(H14:M14)</f>
        <v>2.5</v>
      </c>
      <c r="O14" s="43"/>
      <c r="P14" s="41" t="str">
        <f t="shared" si="2"/>
        <v>X</v>
      </c>
      <c r="R14" s="2"/>
    </row>
    <row r="15" spans="1:19" ht="30" customHeight="1">
      <c r="A15" s="42">
        <v>5</v>
      </c>
      <c r="B15" s="28">
        <v>41107</v>
      </c>
      <c r="C15" s="29"/>
      <c r="D15" s="29" t="s">
        <v>51</v>
      </c>
      <c r="E15" s="69"/>
      <c r="F15" s="69"/>
      <c r="G15" s="101">
        <v>45</v>
      </c>
      <c r="H15" s="106">
        <f t="shared" si="1"/>
        <v>7.0477047704770479</v>
      </c>
      <c r="I15" s="72"/>
      <c r="J15" s="72"/>
      <c r="K15" s="34"/>
      <c r="L15" s="35"/>
      <c r="M15" s="37"/>
      <c r="N15" s="39">
        <f t="shared" si="3"/>
        <v>7.0477047704770479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>
        <v>41106</v>
      </c>
      <c r="C16" s="29"/>
      <c r="D16" s="29" t="s">
        <v>51</v>
      </c>
      <c r="E16" s="69"/>
      <c r="F16" s="69" t="s">
        <v>52</v>
      </c>
      <c r="G16" s="101"/>
      <c r="H16" s="106">
        <f t="shared" si="1"/>
        <v>0</v>
      </c>
      <c r="I16" s="72"/>
      <c r="J16" s="72"/>
      <c r="K16" s="34"/>
      <c r="L16" s="35"/>
      <c r="M16" s="37">
        <v>13.3</v>
      </c>
      <c r="N16" s="39">
        <f t="shared" si="3"/>
        <v>13.3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41108</v>
      </c>
      <c r="C17" s="29"/>
      <c r="D17" s="29" t="s">
        <v>54</v>
      </c>
      <c r="E17" s="69"/>
      <c r="F17" s="69" t="s">
        <v>53</v>
      </c>
      <c r="G17" s="101"/>
      <c r="H17" s="106">
        <f t="shared" si="1"/>
        <v>0</v>
      </c>
      <c r="I17" s="72">
        <v>14.5</v>
      </c>
      <c r="J17" s="72"/>
      <c r="K17" s="34"/>
      <c r="L17" s="35"/>
      <c r="M17" s="37"/>
      <c r="N17" s="39">
        <f t="shared" si="3"/>
        <v>14.5</v>
      </c>
      <c r="O17" s="43"/>
      <c r="P17" s="41" t="str">
        <f t="shared" si="2"/>
        <v>X</v>
      </c>
      <c r="R17" s="2"/>
    </row>
    <row r="18" spans="1:18" ht="30" customHeight="1">
      <c r="A18" s="42">
        <v>8</v>
      </c>
      <c r="B18" s="28">
        <v>41108</v>
      </c>
      <c r="C18" s="29"/>
      <c r="D18" s="29" t="s">
        <v>54</v>
      </c>
      <c r="E18" s="69"/>
      <c r="F18" s="69" t="s">
        <v>53</v>
      </c>
      <c r="G18" s="101"/>
      <c r="H18" s="106">
        <f t="shared" si="1"/>
        <v>0</v>
      </c>
      <c r="I18" s="72">
        <v>5</v>
      </c>
      <c r="J18" s="72"/>
      <c r="K18" s="34"/>
      <c r="L18" s="35"/>
      <c r="M18" s="35"/>
      <c r="N18" s="39">
        <f t="shared" si="3"/>
        <v>5</v>
      </c>
      <c r="O18" s="43"/>
      <c r="P18" s="41" t="str">
        <f t="shared" si="2"/>
        <v>X</v>
      </c>
      <c r="R18" s="2"/>
    </row>
    <row r="19" spans="1:18" ht="30" customHeight="1">
      <c r="A19" s="42">
        <v>9</v>
      </c>
      <c r="B19" s="28">
        <v>41107</v>
      </c>
      <c r="C19" s="29"/>
      <c r="D19" s="44" t="s">
        <v>51</v>
      </c>
      <c r="E19" s="69"/>
      <c r="F19" s="69" t="s">
        <v>52</v>
      </c>
      <c r="G19" s="102"/>
      <c r="H19" s="106">
        <f t="shared" si="1"/>
        <v>0</v>
      </c>
      <c r="I19" s="72">
        <v>58</v>
      </c>
      <c r="J19" s="72"/>
      <c r="K19" s="34"/>
      <c r="L19" s="35"/>
      <c r="M19" s="35"/>
      <c r="N19" s="39">
        <f t="shared" ref="N19:N83" si="4">SUM(H19:M19)</f>
        <v>58</v>
      </c>
      <c r="O19" s="43">
        <v>58</v>
      </c>
      <c r="P19" s="41" t="str">
        <f t="shared" si="2"/>
        <v/>
      </c>
      <c r="R19" s="2"/>
    </row>
    <row r="20" spans="1:18" ht="30" customHeight="1">
      <c r="A20" s="42">
        <v>10</v>
      </c>
      <c r="B20" s="28">
        <v>41108</v>
      </c>
      <c r="C20" s="29"/>
      <c r="D20" s="44" t="s">
        <v>54</v>
      </c>
      <c r="E20" s="69"/>
      <c r="F20" s="69" t="s">
        <v>53</v>
      </c>
      <c r="G20" s="102"/>
      <c r="H20" s="106">
        <f t="shared" si="1"/>
        <v>0</v>
      </c>
      <c r="I20" s="72"/>
      <c r="J20" s="72"/>
      <c r="K20" s="34"/>
      <c r="L20" s="35">
        <v>68.900000000000006</v>
      </c>
      <c r="M20" s="35"/>
      <c r="N20" s="39">
        <f t="shared" si="4"/>
        <v>68.900000000000006</v>
      </c>
      <c r="O20" s="43">
        <v>68.900000000000006</v>
      </c>
      <c r="P20" s="41" t="str">
        <f t="shared" si="2"/>
        <v>X</v>
      </c>
      <c r="R20" s="2"/>
    </row>
    <row r="21" spans="1:18" ht="30" customHeight="1">
      <c r="A21" s="42">
        <v>11</v>
      </c>
      <c r="B21" s="28">
        <v>41113</v>
      </c>
      <c r="C21" s="29"/>
      <c r="D21" s="44" t="s">
        <v>55</v>
      </c>
      <c r="E21" s="69"/>
      <c r="F21" s="69" t="s">
        <v>53</v>
      </c>
      <c r="G21" s="102"/>
      <c r="H21" s="106">
        <f t="shared" si="1"/>
        <v>0</v>
      </c>
      <c r="I21" s="72"/>
      <c r="J21" s="72">
        <v>40</v>
      </c>
      <c r="K21" s="34"/>
      <c r="L21" s="35"/>
      <c r="M21" s="35"/>
      <c r="N21" s="39">
        <f t="shared" si="4"/>
        <v>40</v>
      </c>
      <c r="O21" s="43"/>
      <c r="P21" s="41" t="str">
        <f t="shared" si="2"/>
        <v>X</v>
      </c>
      <c r="R21" s="2"/>
    </row>
    <row r="22" spans="1:18" ht="30" customHeight="1">
      <c r="A22" s="42">
        <v>12</v>
      </c>
      <c r="B22" s="28">
        <v>41113</v>
      </c>
      <c r="C22" s="29"/>
      <c r="D22" s="44" t="s">
        <v>55</v>
      </c>
      <c r="E22" s="69"/>
      <c r="F22" s="69" t="s">
        <v>53</v>
      </c>
      <c r="G22" s="102"/>
      <c r="H22" s="106">
        <f t="shared" si="1"/>
        <v>0</v>
      </c>
      <c r="I22" s="72"/>
      <c r="J22" s="72"/>
      <c r="K22" s="34"/>
      <c r="L22" s="35"/>
      <c r="M22" s="35">
        <v>8.4</v>
      </c>
      <c r="N22" s="39">
        <f t="shared" si="4"/>
        <v>8.4</v>
      </c>
      <c r="O22" s="43">
        <v>8.4</v>
      </c>
      <c r="P22" s="41" t="str">
        <f t="shared" si="2"/>
        <v>X</v>
      </c>
      <c r="R22" s="2"/>
    </row>
    <row r="23" spans="1:18" ht="30" customHeight="1">
      <c r="A23" s="42">
        <v>13</v>
      </c>
      <c r="B23" s="28">
        <v>41110</v>
      </c>
      <c r="C23" s="29"/>
      <c r="D23" s="44" t="s">
        <v>55</v>
      </c>
      <c r="E23" s="69"/>
      <c r="F23" s="69" t="s">
        <v>53</v>
      </c>
      <c r="G23" s="102"/>
      <c r="H23" s="106">
        <f t="shared" si="1"/>
        <v>0</v>
      </c>
      <c r="I23" s="72">
        <v>5</v>
      </c>
      <c r="J23" s="72"/>
      <c r="K23" s="34"/>
      <c r="L23" s="35"/>
      <c r="M23" s="35"/>
      <c r="N23" s="39">
        <f t="shared" si="4"/>
        <v>5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41110</v>
      </c>
      <c r="C24" s="29"/>
      <c r="D24" s="44" t="s">
        <v>55</v>
      </c>
      <c r="E24" s="69"/>
      <c r="F24" s="69" t="s">
        <v>53</v>
      </c>
      <c r="G24" s="102"/>
      <c r="H24" s="106">
        <f t="shared" si="1"/>
        <v>0</v>
      </c>
      <c r="I24" s="72">
        <v>24.5</v>
      </c>
      <c r="J24" s="72"/>
      <c r="K24" s="34"/>
      <c r="L24" s="35"/>
      <c r="M24" s="35"/>
      <c r="N24" s="39">
        <f t="shared" si="4"/>
        <v>24.5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41120</v>
      </c>
      <c r="C25" s="29"/>
      <c r="D25" s="44" t="s">
        <v>55</v>
      </c>
      <c r="E25" s="69"/>
      <c r="F25" s="69" t="s">
        <v>53</v>
      </c>
      <c r="G25" s="102"/>
      <c r="H25" s="106">
        <f t="shared" si="1"/>
        <v>0</v>
      </c>
      <c r="I25" s="72">
        <v>27</v>
      </c>
      <c r="J25" s="72"/>
      <c r="K25" s="34"/>
      <c r="L25" s="35"/>
      <c r="M25" s="35"/>
      <c r="N25" s="39">
        <f t="shared" si="4"/>
        <v>27</v>
      </c>
      <c r="O25" s="43"/>
      <c r="P25" s="41" t="str">
        <f t="shared" si="2"/>
        <v>X</v>
      </c>
      <c r="R25" s="2"/>
    </row>
    <row r="26" spans="1:18" ht="30" customHeight="1">
      <c r="A26" s="42">
        <v>16</v>
      </c>
      <c r="B26" s="28">
        <v>41094</v>
      </c>
      <c r="C26" s="29"/>
      <c r="D26" s="44" t="s">
        <v>56</v>
      </c>
      <c r="E26" s="69"/>
      <c r="F26" s="69" t="s">
        <v>52</v>
      </c>
      <c r="G26" s="102"/>
      <c r="H26" s="106">
        <f t="shared" si="1"/>
        <v>0</v>
      </c>
      <c r="I26" s="72"/>
      <c r="J26" s="72"/>
      <c r="K26" s="34"/>
      <c r="L26" s="35"/>
      <c r="M26" s="35">
        <v>17.2</v>
      </c>
      <c r="N26" s="39">
        <f t="shared" si="4"/>
        <v>17.2</v>
      </c>
      <c r="O26" s="43">
        <v>17.2</v>
      </c>
      <c r="P26" s="41" t="str">
        <f t="shared" si="2"/>
        <v/>
      </c>
      <c r="R26" s="2"/>
    </row>
    <row r="27" spans="1:18" ht="30" customHeight="1">
      <c r="A27" s="42">
        <v>17</v>
      </c>
      <c r="B27" s="28">
        <v>41095</v>
      </c>
      <c r="C27" s="29"/>
      <c r="D27" s="44" t="s">
        <v>56</v>
      </c>
      <c r="E27" s="69"/>
      <c r="F27" s="69" t="s">
        <v>53</v>
      </c>
      <c r="G27" s="102"/>
      <c r="H27" s="106">
        <f t="shared" si="1"/>
        <v>0</v>
      </c>
      <c r="I27" s="72"/>
      <c r="J27" s="72"/>
      <c r="K27" s="34"/>
      <c r="L27" s="35"/>
      <c r="M27" s="35">
        <v>20</v>
      </c>
      <c r="N27" s="39">
        <f t="shared" si="4"/>
        <v>20</v>
      </c>
      <c r="O27" s="43">
        <v>20</v>
      </c>
      <c r="P27" s="41" t="str">
        <f t="shared" si="2"/>
        <v>X</v>
      </c>
      <c r="R27" s="2"/>
    </row>
    <row r="28" spans="1:18" ht="30" customHeight="1">
      <c r="A28" s="42">
        <v>18</v>
      </c>
      <c r="B28" s="28">
        <v>41095</v>
      </c>
      <c r="C28" s="29"/>
      <c r="D28" s="44" t="s">
        <v>56</v>
      </c>
      <c r="E28" s="69"/>
      <c r="F28" s="69" t="s">
        <v>53</v>
      </c>
      <c r="G28" s="102"/>
      <c r="H28" s="106">
        <f t="shared" si="1"/>
        <v>0</v>
      </c>
      <c r="I28" s="72">
        <v>58</v>
      </c>
      <c r="J28" s="72"/>
      <c r="K28" s="34"/>
      <c r="L28" s="35"/>
      <c r="M28" s="35"/>
      <c r="N28" s="39">
        <f t="shared" si="4"/>
        <v>58</v>
      </c>
      <c r="O28" s="43">
        <v>58</v>
      </c>
      <c r="P28" s="41" t="str">
        <f t="shared" si="2"/>
        <v>X</v>
      </c>
      <c r="R28" s="2"/>
    </row>
    <row r="29" spans="1:18" ht="30" customHeight="1">
      <c r="A29" s="42">
        <v>19</v>
      </c>
      <c r="B29" s="28">
        <v>41094</v>
      </c>
      <c r="C29" s="29"/>
      <c r="D29" s="44" t="s">
        <v>56</v>
      </c>
      <c r="E29" s="69"/>
      <c r="F29" s="69" t="s">
        <v>53</v>
      </c>
      <c r="G29" s="102"/>
      <c r="H29" s="106">
        <f t="shared" si="1"/>
        <v>0</v>
      </c>
      <c r="I29" s="72">
        <v>1.5</v>
      </c>
      <c r="J29" s="72"/>
      <c r="K29" s="34"/>
      <c r="L29" s="35"/>
      <c r="M29" s="35"/>
      <c r="N29" s="39">
        <f t="shared" si="4"/>
        <v>1.5</v>
      </c>
      <c r="O29" s="43"/>
      <c r="P29" s="41" t="str">
        <f t="shared" si="2"/>
        <v>X</v>
      </c>
      <c r="R29" s="2"/>
    </row>
    <row r="30" spans="1:18" ht="30" customHeight="1">
      <c r="A30" s="42">
        <v>20</v>
      </c>
      <c r="B30" s="28">
        <v>41095</v>
      </c>
      <c r="C30" s="29"/>
      <c r="D30" s="44" t="s">
        <v>56</v>
      </c>
      <c r="E30" s="69"/>
      <c r="F30" s="69" t="s">
        <v>53</v>
      </c>
      <c r="G30" s="102"/>
      <c r="H30" s="106">
        <f t="shared" si="1"/>
        <v>0</v>
      </c>
      <c r="I30" s="72">
        <v>2.8</v>
      </c>
      <c r="J30" s="72"/>
      <c r="K30" s="34"/>
      <c r="L30" s="35"/>
      <c r="M30" s="35"/>
      <c r="N30" s="39">
        <f t="shared" si="4"/>
        <v>2.8</v>
      </c>
      <c r="O30" s="43"/>
      <c r="P30" s="41" t="str">
        <f t="shared" si="2"/>
        <v>X</v>
      </c>
      <c r="R30" s="2"/>
    </row>
    <row r="31" spans="1:18" ht="30" customHeight="1">
      <c r="A31" s="42">
        <v>21</v>
      </c>
      <c r="B31" s="28">
        <v>41094</v>
      </c>
      <c r="C31" s="29"/>
      <c r="D31" s="44"/>
      <c r="E31" s="69"/>
      <c r="F31" s="69"/>
      <c r="G31" s="102">
        <v>45</v>
      </c>
      <c r="H31" s="106">
        <f t="shared" si="1"/>
        <v>7.0477047704770479</v>
      </c>
      <c r="I31" s="72"/>
      <c r="J31" s="72"/>
      <c r="K31" s="34"/>
      <c r="L31" s="35"/>
      <c r="M31" s="35"/>
      <c r="N31" s="39">
        <f t="shared" si="4"/>
        <v>7.0477047704770479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>
        <v>41095</v>
      </c>
      <c r="C32" s="29"/>
      <c r="D32" s="44"/>
      <c r="E32" s="69"/>
      <c r="F32" s="69"/>
      <c r="G32" s="102">
        <v>45</v>
      </c>
      <c r="H32" s="106">
        <f t="shared" si="1"/>
        <v>7.0477047704770479</v>
      </c>
      <c r="I32" s="72"/>
      <c r="J32" s="72"/>
      <c r="K32" s="34"/>
      <c r="L32" s="35"/>
      <c r="M32" s="35"/>
      <c r="N32" s="39">
        <f t="shared" si="4"/>
        <v>7.0477047704770479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01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01" si="9">SUM(H89:M89)</f>
        <v>0</v>
      </c>
      <c r="O89" s="43"/>
      <c r="P89" s="41" t="str">
        <f t="shared" ref="P89:P101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3" spans="1:18">
      <c r="A103" s="60"/>
      <c r="B103" s="61"/>
      <c r="C103" s="61"/>
      <c r="D103" s="61"/>
      <c r="E103" s="61"/>
      <c r="F103" s="61"/>
      <c r="G103" s="61"/>
      <c r="H103" s="61"/>
      <c r="I103" s="61"/>
      <c r="J103" s="107"/>
      <c r="K103" s="107"/>
      <c r="L103" s="61"/>
      <c r="M103" s="61"/>
      <c r="N103" s="61"/>
      <c r="O103" s="61"/>
      <c r="P103" s="107"/>
      <c r="Q103" s="3"/>
    </row>
    <row r="104" spans="1:18">
      <c r="A104" s="84"/>
      <c r="B104" s="85"/>
      <c r="C104" s="86"/>
      <c r="D104" s="87"/>
      <c r="E104" s="87"/>
      <c r="F104" s="88"/>
      <c r="G104" s="89"/>
      <c r="H104" s="90"/>
      <c r="I104" s="91"/>
      <c r="J104" s="107"/>
      <c r="K104" s="107"/>
      <c r="L104" s="91"/>
      <c r="M104" s="91"/>
      <c r="N104" s="92"/>
      <c r="O104" s="93"/>
      <c r="P104" s="107"/>
      <c r="Q104" s="3"/>
    </row>
    <row r="105" spans="1:18">
      <c r="A105" s="60"/>
      <c r="B105" s="78" t="s">
        <v>42</v>
      </c>
      <c r="C105" s="78"/>
      <c r="D105" s="78"/>
      <c r="E105" s="61"/>
      <c r="F105" s="61"/>
      <c r="G105" s="78" t="s">
        <v>44</v>
      </c>
      <c r="H105" s="78"/>
      <c r="I105" s="78"/>
      <c r="J105" s="107"/>
      <c r="K105" s="107"/>
      <c r="L105" s="78" t="s">
        <v>43</v>
      </c>
      <c r="M105" s="78"/>
      <c r="N105" s="78"/>
      <c r="O105" s="61"/>
      <c r="P105" s="107"/>
      <c r="Q105" s="3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  <row r="107" spans="1:18">
      <c r="A107" s="60"/>
      <c r="B107" s="61"/>
      <c r="C107" s="61"/>
      <c r="D107" s="61"/>
      <c r="E107" s="61"/>
      <c r="F107" s="61"/>
      <c r="G107" s="61"/>
      <c r="H107" s="61"/>
      <c r="I107" s="61"/>
      <c r="J107" s="107"/>
      <c r="K107" s="107"/>
      <c r="L107" s="61"/>
      <c r="M107" s="61"/>
      <c r="N107" s="61"/>
      <c r="O107" s="61"/>
      <c r="P107" s="107"/>
      <c r="Q10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4 N11:N101">
      <formula1>0</formula1>
      <formula2>0</formula2>
    </dataValidation>
    <dataValidation type="decimal" operator="greaterThanOrEqual" allowBlank="1" showErrorMessage="1" errorTitle="Valore" error="Inserire un numero maggiore o uguale a 0 (zero)!" sqref="H104:M104 L11:M83 K17:K83 H84:M101 H11:K11 H12:J83">
      <formula1>0</formula1>
      <formula2>0</formula2>
    </dataValidation>
    <dataValidation type="textLength" operator="greaterThan" allowBlank="1" showErrorMessage="1" sqref="D104:E104 E79:F83 F19:F77 D84:E101">
      <formula1>1</formula1>
      <formula2>0</formula2>
    </dataValidation>
    <dataValidation type="textLength" operator="greaterThan" sqref="F104 G79:G83 G19:G76 F84:F101">
      <formula1>1</formula1>
      <formula2>0</formula2>
    </dataValidation>
    <dataValidation type="date" operator="greaterThanOrEqual" showErrorMessage="1" errorTitle="Data" error="Inserire una data superiore al 1/11/2000" sqref="B104 C12 B11:B12 B79:B101">
      <formula1>36831</formula1>
      <formula2>0</formula2>
    </dataValidation>
    <dataValidation type="textLength" operator="greaterThan" allowBlank="1" sqref="C104 D12 D77 D79:D83 C84:C10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2012-10-16T10:33:13Z</cp:lastPrinted>
  <dcterms:created xsi:type="dcterms:W3CDTF">2007-03-06T14:42:56Z</dcterms:created>
  <dcterms:modified xsi:type="dcterms:W3CDTF">2012-10-16T10:34:43Z</dcterms:modified>
</cp:coreProperties>
</file>