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3895" windowHeight="11115" tabRatio="433" activeTab="0"/>
  </bookViews>
  <sheets>
    <sheet name="Nota Spese Estero" sheetId="1" r:id="rId1"/>
  </sheets>
  <definedNames>
    <definedName name="_xlnm.Print_Area" localSheetId="0">'Nota Spese Estero'!$A$1:$R$62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<sst xmlns="http://schemas.openxmlformats.org/spreadsheetml/2006/main" count="60" uniqueCount="47">
  <si>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</si>
  <si>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</si>
  <si>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</si>
  <si>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</si>
  <si>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</si>
  <si>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</si>
  <si>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</si>
  <si>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</si>
  <si>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</si>
  <si>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</si>
  <si>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</si>
  <si>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</si>
  <si>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</si>
  <si>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</si>
  <si>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</si>
  <si>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</si>
  <si>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</si>
  <si>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</si>
  <si>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</si>
  <si>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</si>
  <si>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</si>
  <si>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</si>
  <si>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</si>
  <si>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</si>
  <si>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</si>
  <si>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</si>
  <si>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</si>
  <si>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</si>
  <si>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</si>
  <si>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</si>
  <si>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</si>
  <si>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</si>
  <si>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</si>
  <si>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</si>
  <si>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</si>
  <si>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</si>
  <si>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</si>
  <si>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</si>
  <si>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</si>
  <si>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</si>
  <si>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(importi in Valuta Brasilian Reais)</t>
  </si>
  <si>
    <t>ISS Brasilia</t>
  </si>
  <si>
    <t>Taxi</t>
  </si>
  <si>
    <t>Brasilian Reais</t>
  </si>
  <si>
    <t>Taxi e Cena</t>
  </si>
  <si>
    <t>Taxi, Albrego e Cena</t>
  </si>
  <si>
    <t>Prelievo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</si>
</sst>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37" borderId="47" xfId="0" applyNumberFormat="1" applyFont="1" applyFill="1" applyBorder="1" applyAlignment="1" applyProtection="1">
      <alignment horizontal="center" vertical="center"/>
      <protection/>
    </xf>
    <xf numFmtId="0" fontId="2" fillId="39" borderId="48" xfId="0" applyNumberFormat="1" applyFont="1" applyFill="1" applyBorder="1" applyAlignment="1" applyProtection="1">
      <alignment horizontal="center" vertical="center"/>
      <protection/>
    </xf>
    <xf numFmtId="0" fontId="2" fillId="39" borderId="49" xfId="0" applyNumberFormat="1" applyFont="1" applyFill="1" applyBorder="1" applyAlignment="1" applyProtection="1">
      <alignment horizontal="center" vertical="center"/>
      <protection/>
    </xf>
    <xf numFmtId="0" fontId="2" fillId="39" borderId="50" xfId="0" applyNumberFormat="1" applyFont="1" applyFill="1" applyBorder="1" applyAlignment="1" applyProtection="1">
      <alignment horizontal="center" vertical="center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38" fontId="2" fillId="38" borderId="55" xfId="0" applyNumberFormat="1" applyFont="1" applyFill="1" applyBorder="1" applyAlignment="1" applyProtection="1">
      <alignment horizontal="center" vertical="center"/>
      <protection/>
    </xf>
    <xf numFmtId="38" fontId="2" fillId="38" borderId="56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49" fontId="3" fillId="34" borderId="60" xfId="0" applyNumberFormat="1" applyFont="1" applyFill="1" applyBorder="1" applyAlignment="1" applyProtection="1">
      <alignment horizontal="left" vertical="center"/>
      <protection/>
    </xf>
    <xf numFmtId="49" fontId="3" fillId="34" borderId="6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0" fontId="3" fillId="40" borderId="35" xfId="0" applyFont="1" applyFill="1" applyBorder="1" applyAlignment="1" applyProtection="1">
      <alignment horizontal="center" vertical="center"/>
      <protection/>
    </xf>
    <xf numFmtId="0" fontId="3" fillId="40" borderId="40" xfId="0" applyFont="1" applyFill="1" applyBorder="1" applyAlignment="1" applyProtection="1">
      <alignment horizontal="center" vertical="center" wrapText="1"/>
      <protection/>
    </xf>
    <xf numFmtId="0" fontId="3" fillId="40" borderId="40" xfId="0" applyFont="1" applyFill="1" applyBorder="1" applyAlignment="1" applyProtection="1">
      <alignment horizontal="center" vertical="center"/>
      <protection/>
    </xf>
    <xf numFmtId="0" fontId="3" fillId="40" borderId="51" xfId="0" applyFont="1" applyFill="1" applyBorder="1" applyAlignment="1" applyProtection="1">
      <alignment horizontal="center" vertical="center" wrapText="1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="75" zoomScaleNormal="75" zoomScaleSheetLayoutView="50" zoomScalePageLayoutView="0" workbookViewId="0" topLeftCell="B1">
      <pane ySplit="5" topLeftCell="A6" activePane="bottomLeft" state="frozen"/>
      <selection pane="topLeft" activeCell="A1" sqref="A1"/>
      <selection pane="bottomLeft" activeCell="F16" sqref="F1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7" customFormat="1" ht="65.25" customHeight="1">
      <c r="A1" s="4"/>
      <c r="B1" s="101" t="s">
        <v>0</v>
      </c>
      <c r="C1" s="101"/>
      <c r="D1" s="102" t="s">
        <v>39</v>
      </c>
      <c r="E1" s="102"/>
      <c r="F1" s="43">
        <v>41091</v>
      </c>
      <c r="G1" s="42"/>
      <c r="L1" s="7" t="s">
        <v>28</v>
      </c>
      <c r="M1" s="3">
        <f>+P1-N7</f>
        <v>0</v>
      </c>
      <c r="N1" s="5" t="s">
        <v>1</v>
      </c>
      <c r="O1" s="6"/>
      <c r="P1" s="45">
        <f>SUM(H7:M7)</f>
        <v>1634.35</v>
      </c>
      <c r="Q1" s="3" t="s">
        <v>26</v>
      </c>
      <c r="R1" s="82">
        <f>SUM(R11,R12,R13,R14)</f>
        <v>660.87</v>
      </c>
    </row>
    <row r="2" spans="1:17" s="7" customFormat="1" ht="57.75" customHeight="1">
      <c r="A2" s="4"/>
      <c r="B2" s="103" t="s">
        <v>2</v>
      </c>
      <c r="C2" s="103"/>
      <c r="D2" s="102"/>
      <c r="E2" s="102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103" t="s">
        <v>24</v>
      </c>
      <c r="C3" s="103"/>
      <c r="D3" s="102" t="s">
        <v>26</v>
      </c>
      <c r="E3" s="102"/>
      <c r="N3" s="9" t="s">
        <v>4</v>
      </c>
      <c r="O3" s="10"/>
      <c r="P3" s="50">
        <f>+O7</f>
        <v>1656.35</v>
      </c>
      <c r="Q3" s="11"/>
      <c r="R3" s="82">
        <f>272.93+275.56+R15</f>
        <v>670.72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>
        <v>8</v>
      </c>
      <c r="E5" s="12"/>
      <c r="F5" s="9" t="s">
        <v>7</v>
      </c>
      <c r="G5" s="53">
        <v>1.11</v>
      </c>
      <c r="N5" s="87" t="s">
        <v>8</v>
      </c>
      <c r="O5" s="87"/>
      <c r="P5" s="46">
        <f>P1-P2-P3-P4</f>
        <v>-22</v>
      </c>
      <c r="Q5" s="11"/>
      <c r="R5" s="82">
        <f>R1-R3</f>
        <v>-9.850000000000023</v>
      </c>
    </row>
    <row r="6" spans="1:17" s="7" customFormat="1" ht="43.5" customHeight="1" thickBot="1" thickTop="1">
      <c r="A6" s="4"/>
      <c r="B6" s="44" t="s">
        <v>40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88" t="s">
        <v>27</v>
      </c>
      <c r="B7" s="89"/>
      <c r="C7" s="90"/>
      <c r="D7" s="95" t="s">
        <v>10</v>
      </c>
      <c r="E7" s="96"/>
      <c r="F7" s="96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203</v>
      </c>
      <c r="K7" s="55">
        <f t="shared" si="0"/>
        <v>7.5</v>
      </c>
      <c r="L7" s="55">
        <f t="shared" si="0"/>
        <v>682.05</v>
      </c>
      <c r="M7" s="56">
        <f t="shared" si="0"/>
        <v>741.8</v>
      </c>
      <c r="N7" s="54">
        <f>SUM(N11:N56)</f>
        <v>1634.35</v>
      </c>
      <c r="O7" s="57">
        <f t="shared" si="0"/>
        <v>1656.35</v>
      </c>
      <c r="P7" s="11">
        <f>+N7-SUM(H7:M7)</f>
        <v>0</v>
      </c>
    </row>
    <row r="8" spans="1:18" ht="36" customHeight="1" thickBot="1" thickTop="1">
      <c r="A8" s="97"/>
      <c r="B8" s="108" t="s">
        <v>11</v>
      </c>
      <c r="C8" s="108" t="s">
        <v>12</v>
      </c>
      <c r="D8" s="109" t="s">
        <v>23</v>
      </c>
      <c r="E8" s="108" t="s">
        <v>30</v>
      </c>
      <c r="F8" s="111" t="s">
        <v>29</v>
      </c>
      <c r="G8" s="112" t="s">
        <v>13</v>
      </c>
      <c r="H8" s="107" t="s">
        <v>14</v>
      </c>
      <c r="I8" s="91" t="s">
        <v>32</v>
      </c>
      <c r="J8" s="92" t="s">
        <v>34</v>
      </c>
      <c r="K8" s="92" t="s">
        <v>33</v>
      </c>
      <c r="L8" s="93" t="s">
        <v>20</v>
      </c>
      <c r="M8" s="94"/>
      <c r="N8" s="106" t="s">
        <v>15</v>
      </c>
      <c r="O8" s="104" t="s">
        <v>16</v>
      </c>
      <c r="P8" s="105" t="s">
        <v>17</v>
      </c>
      <c r="Q8" s="2"/>
      <c r="R8" s="98" t="s">
        <v>35</v>
      </c>
    </row>
    <row r="9" spans="1:18" ht="36" customHeight="1" thickBot="1" thickTop="1">
      <c r="A9" s="97"/>
      <c r="B9" s="108" t="s">
        <v>11</v>
      </c>
      <c r="C9" s="108"/>
      <c r="D9" s="110"/>
      <c r="E9" s="108"/>
      <c r="F9" s="111"/>
      <c r="G9" s="113"/>
      <c r="H9" s="107" t="s">
        <v>32</v>
      </c>
      <c r="I9" s="91" t="s">
        <v>32</v>
      </c>
      <c r="J9" s="91"/>
      <c r="K9" s="91" t="s">
        <v>31</v>
      </c>
      <c r="L9" s="83" t="s">
        <v>21</v>
      </c>
      <c r="M9" s="85" t="s">
        <v>22</v>
      </c>
      <c r="N9" s="106"/>
      <c r="O9" s="104"/>
      <c r="P9" s="105"/>
      <c r="Q9" s="2"/>
      <c r="R9" s="99"/>
    </row>
    <row r="10" spans="1:18" ht="37.5" customHeight="1" thickBot="1" thickTop="1">
      <c r="A10" s="97"/>
      <c r="B10" s="108"/>
      <c r="C10" s="108"/>
      <c r="D10" s="110"/>
      <c r="E10" s="108"/>
      <c r="F10" s="111"/>
      <c r="G10" s="70" t="s">
        <v>18</v>
      </c>
      <c r="H10" s="107"/>
      <c r="I10" s="91"/>
      <c r="J10" s="91"/>
      <c r="K10" s="91"/>
      <c r="L10" s="84"/>
      <c r="M10" s="86"/>
      <c r="N10" s="106"/>
      <c r="O10" s="104"/>
      <c r="P10" s="105"/>
      <c r="Q10" s="2"/>
      <c r="R10" s="100"/>
    </row>
    <row r="11" spans="1:18" ht="30" customHeight="1" thickTop="1">
      <c r="A11" s="19">
        <v>1</v>
      </c>
      <c r="B11" s="39">
        <v>41113</v>
      </c>
      <c r="C11" s="21" t="s">
        <v>41</v>
      </c>
      <c r="D11" s="22" t="s">
        <v>42</v>
      </c>
      <c r="E11" s="22"/>
      <c r="F11" s="23" t="s">
        <v>43</v>
      </c>
      <c r="G11" s="69"/>
      <c r="H11" s="25">
        <f>IF($D$3="si",($G$5/$G$6*G11),IF($D$3="no",G11*$G$4,0))</f>
        <v>0</v>
      </c>
      <c r="I11" s="26"/>
      <c r="J11" s="77">
        <v>50</v>
      </c>
      <c r="K11" s="77"/>
      <c r="L11" s="27"/>
      <c r="M11" s="30"/>
      <c r="N11" s="31">
        <f>SUM(H11:M11)</f>
        <v>50</v>
      </c>
      <c r="O11" s="32"/>
      <c r="P11" s="33"/>
      <c r="Q11" s="2"/>
      <c r="R11" s="79">
        <v>20.23</v>
      </c>
    </row>
    <row r="12" spans="1:18" ht="30" customHeight="1">
      <c r="A12" s="34">
        <v>2</v>
      </c>
      <c r="B12" s="20">
        <v>41114</v>
      </c>
      <c r="C12" s="36" t="s">
        <v>41</v>
      </c>
      <c r="D12" s="22" t="s">
        <v>44</v>
      </c>
      <c r="E12" s="22"/>
      <c r="F12" s="23" t="s">
        <v>43</v>
      </c>
      <c r="G12" s="24"/>
      <c r="H12" s="25">
        <f>IF($D$3="si",($G$5/$G$6*G12),IF($D$3="no",G12*$G$4,0))</f>
        <v>0</v>
      </c>
      <c r="I12" s="26"/>
      <c r="J12" s="76">
        <v>40</v>
      </c>
      <c r="K12" s="76">
        <v>7.5</v>
      </c>
      <c r="L12" s="76"/>
      <c r="M12" s="30">
        <v>674.3</v>
      </c>
      <c r="N12" s="31">
        <f>SUM(H12:M12)</f>
        <v>721.8</v>
      </c>
      <c r="O12" s="32">
        <v>674.3</v>
      </c>
      <c r="P12" s="33">
        <f aca="true" t="shared" si="1" ref="P12:P28">IF(F12="Milano","X","")</f>
      </c>
      <c r="Q12" s="2"/>
      <c r="R12" s="79">
        <f>19.39+272.93</f>
        <v>292.32</v>
      </c>
    </row>
    <row r="13" spans="1:18" ht="30" customHeight="1">
      <c r="A13" s="34">
        <v>3</v>
      </c>
      <c r="B13" s="20">
        <v>41115</v>
      </c>
      <c r="C13" s="21" t="s">
        <v>41</v>
      </c>
      <c r="D13" s="22" t="s">
        <v>42</v>
      </c>
      <c r="E13" s="22"/>
      <c r="F13" s="23" t="s">
        <v>43</v>
      </c>
      <c r="G13" s="24"/>
      <c r="H13" s="25">
        <f aca="true" t="shared" si="2" ref="H13:H28">IF($D$3="si",($G$5/$G$6*G13),IF($D$3="no",G13*$G$4,0))</f>
        <v>0</v>
      </c>
      <c r="I13" s="26"/>
      <c r="J13" s="76">
        <v>43</v>
      </c>
      <c r="K13" s="76"/>
      <c r="L13" s="76"/>
      <c r="M13" s="30"/>
      <c r="N13" s="31">
        <f aca="true" t="shared" si="3" ref="N13:N27">SUM(H13:M13)</f>
        <v>43</v>
      </c>
      <c r="O13" s="35"/>
      <c r="P13" s="33">
        <f t="shared" si="1"/>
      </c>
      <c r="Q13" s="2"/>
      <c r="R13" s="80">
        <v>17.38</v>
      </c>
    </row>
    <row r="14" spans="1:18" ht="30" customHeight="1">
      <c r="A14" s="34">
        <v>4</v>
      </c>
      <c r="B14" s="78">
        <v>41116</v>
      </c>
      <c r="C14" s="21" t="s">
        <v>41</v>
      </c>
      <c r="D14" s="22" t="s">
        <v>45</v>
      </c>
      <c r="E14" s="22"/>
      <c r="F14" s="23" t="s">
        <v>43</v>
      </c>
      <c r="G14" s="24"/>
      <c r="H14" s="25">
        <f t="shared" si="2"/>
        <v>0</v>
      </c>
      <c r="I14" s="26"/>
      <c r="J14" s="76">
        <v>70</v>
      </c>
      <c r="K14" s="76"/>
      <c r="L14" s="76">
        <v>682.05</v>
      </c>
      <c r="M14" s="30">
        <v>67.5</v>
      </c>
      <c r="N14" s="31">
        <f t="shared" si="3"/>
        <v>819.55</v>
      </c>
      <c r="O14" s="32">
        <v>682.05</v>
      </c>
      <c r="P14" s="33">
        <f t="shared" si="1"/>
      </c>
      <c r="Q14" s="2"/>
      <c r="R14" s="80">
        <f>55.38+275.56</f>
        <v>330.94</v>
      </c>
    </row>
    <row r="15" spans="1:18" ht="30" customHeight="1">
      <c r="A15" s="34">
        <v>5</v>
      </c>
      <c r="B15" s="20">
        <v>41113</v>
      </c>
      <c r="C15" s="21" t="s">
        <v>41</v>
      </c>
      <c r="D15" s="22" t="s">
        <v>46</v>
      </c>
      <c r="E15" s="22"/>
      <c r="F15" s="23" t="s">
        <v>43</v>
      </c>
      <c r="G15" s="24"/>
      <c r="H15" s="25">
        <f t="shared" si="2"/>
        <v>0</v>
      </c>
      <c r="I15" s="26"/>
      <c r="J15" s="76"/>
      <c r="K15" s="76"/>
      <c r="L15" s="76"/>
      <c r="M15" s="30"/>
      <c r="N15" s="31">
        <f t="shared" si="3"/>
        <v>0</v>
      </c>
      <c r="O15" s="32">
        <v>300</v>
      </c>
      <c r="P15" s="33">
        <f t="shared" si="1"/>
      </c>
      <c r="Q15" s="2"/>
      <c r="R15" s="81">
        <v>122.23</v>
      </c>
    </row>
    <row r="16" spans="1:18" ht="30" customHeight="1">
      <c r="A16" s="34">
        <v>6</v>
      </c>
      <c r="B16" s="20"/>
      <c r="C16" s="21"/>
      <c r="D16" s="22"/>
      <c r="E16" s="22"/>
      <c r="F16" s="23"/>
      <c r="G16" s="24"/>
      <c r="H16" s="25">
        <f t="shared" si="2"/>
        <v>0</v>
      </c>
      <c r="I16" s="26"/>
      <c r="J16" s="76"/>
      <c r="K16" s="76"/>
      <c r="L16" s="76"/>
      <c r="M16" s="30"/>
      <c r="N16" s="31">
        <f t="shared" si="3"/>
        <v>0</v>
      </c>
      <c r="O16" s="32"/>
      <c r="P16" s="33"/>
      <c r="Q16" s="2"/>
      <c r="R16" s="80"/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8" ht="30" customHeight="1">
      <c r="A18" s="34">
        <v>8</v>
      </c>
      <c r="B18" s="20"/>
      <c r="C18" s="21"/>
      <c r="D18" s="22"/>
      <c r="E18" s="22"/>
      <c r="F18" s="23"/>
      <c r="G18" s="24"/>
      <c r="H18" s="25">
        <f t="shared" si="2"/>
        <v>0</v>
      </c>
      <c r="I18" s="26"/>
      <c r="J18" s="76"/>
      <c r="K18" s="76"/>
      <c r="L18" s="76"/>
      <c r="M18" s="30"/>
      <c r="N18" s="31">
        <f t="shared" si="3"/>
        <v>0</v>
      </c>
      <c r="O18" s="35"/>
      <c r="P18" s="33">
        <f t="shared" si="1"/>
      </c>
      <c r="Q18" s="2"/>
      <c r="R18" s="51"/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8.7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8.7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8.7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8.7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8.7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12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25" r:id="rId3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2012-09-26T09:05:56Z</cp:lastPrinted>
  <dcterms:created xsi:type="dcterms:W3CDTF">2007-03-06T14:42:56Z</dcterms:created>
  <dcterms:modified xsi:type="dcterms:W3CDTF">2012-09-26T09:07:53Z</dcterms:modified>
  <cp:category/>
  <cp:version/>
  <cp:contentType/>
  <cp:contentStatus/>
  <cp:revision>1</cp:revision>
</cp:coreProperties>
</file>