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Italia'!$A$1:$S$152</definedName>
    <definedName name="_xlnm.Print_Titles" localSheetId="0">'Nota Spese Italia'!$7:$10</definedName>
  </definedNames>
  <calcPr calcId="125725" concurrentCalc="0"/>
</workbook>
</file>

<file path=xl/calcChain.xml><?xml version="1.0" encoding="utf-8"?>
<calcChain xmlns="http://schemas.openxmlformats.org/spreadsheetml/2006/main">
  <c r="R3" i="2"/>
  <c r="R1"/>
  <c r="P5"/>
  <c r="P3"/>
  <c r="P1"/>
  <c r="N14"/>
  <c r="N13"/>
  <c r="N12"/>
  <c r="P27"/>
  <c r="H27"/>
  <c r="N27"/>
  <c r="P26"/>
  <c r="H26"/>
  <c r="N26"/>
  <c r="P25"/>
  <c r="H25"/>
  <c r="N25"/>
  <c r="P24"/>
  <c r="H24"/>
  <c r="N24"/>
  <c r="P23"/>
  <c r="H23"/>
  <c r="N23"/>
  <c r="P22"/>
  <c r="H22"/>
  <c r="N22"/>
  <c r="P21"/>
  <c r="H21"/>
  <c r="N21"/>
  <c r="P20"/>
  <c r="H20"/>
  <c r="N20"/>
  <c r="P19"/>
  <c r="H19"/>
  <c r="N19"/>
  <c r="P18"/>
  <c r="H18"/>
  <c r="N18"/>
  <c r="P17"/>
  <c r="H17"/>
  <c r="N17"/>
  <c r="P16"/>
  <c r="H16"/>
  <c r="N16"/>
  <c r="P15"/>
  <c r="H15"/>
  <c r="N15"/>
  <c r="P14"/>
  <c r="H14"/>
  <c r="H13"/>
  <c r="N11"/>
  <c r="N7"/>
  <c r="H7"/>
  <c r="I7"/>
  <c r="J7"/>
  <c r="K7"/>
  <c r="L7"/>
  <c r="M7"/>
  <c r="P7"/>
  <c r="O7"/>
  <c r="G7"/>
  <c r="R5"/>
  <c r="M1"/>
  <c r="M7" i="1"/>
  <c r="L7"/>
  <c r="J7"/>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H84"/>
  <c r="N84"/>
  <c r="P83"/>
  <c r="H83"/>
  <c r="N83"/>
  <c r="P82"/>
  <c r="H82"/>
  <c r="N82"/>
  <c r="P81"/>
  <c r="H81"/>
  <c r="N81"/>
  <c r="P80"/>
  <c r="H80"/>
  <c r="N80"/>
  <c r="P79"/>
  <c r="H79"/>
  <c r="N79"/>
  <c r="P78"/>
  <c r="H78"/>
  <c r="N78"/>
  <c r="P77"/>
  <c r="H77"/>
  <c r="N77"/>
  <c r="P76"/>
  <c r="H76"/>
  <c r="N76"/>
  <c r="P75"/>
  <c r="H75"/>
  <c r="N75"/>
  <c r="P74"/>
  <c r="H74"/>
  <c r="N74"/>
  <c r="P73"/>
  <c r="H73"/>
  <c r="N73"/>
  <c r="P72"/>
  <c r="H72"/>
  <c r="N72"/>
  <c r="P71"/>
  <c r="H71"/>
  <c r="N71"/>
  <c r="P70"/>
  <c r="H70"/>
  <c r="N70"/>
  <c r="P69"/>
  <c r="H69"/>
  <c r="N69"/>
  <c r="P68"/>
  <c r="H68"/>
  <c r="N68"/>
  <c r="P67"/>
  <c r="H67"/>
  <c r="N67"/>
  <c r="P66"/>
  <c r="H66"/>
  <c r="N66"/>
  <c r="P65"/>
  <c r="H65"/>
  <c r="N65"/>
  <c r="P64"/>
  <c r="H64"/>
  <c r="N64"/>
  <c r="P63"/>
  <c r="H63"/>
  <c r="N63"/>
  <c r="P62"/>
  <c r="H62"/>
  <c r="N62"/>
  <c r="P61"/>
  <c r="H61"/>
  <c r="N61"/>
  <c r="P60"/>
  <c r="H60"/>
  <c r="N60"/>
  <c r="P59"/>
  <c r="H59"/>
  <c r="N59"/>
  <c r="P58"/>
  <c r="H58"/>
  <c r="N58"/>
  <c r="P57"/>
  <c r="H57"/>
  <c r="N57"/>
  <c r="P56"/>
  <c r="H56"/>
  <c r="N56"/>
  <c r="P55"/>
  <c r="H55"/>
  <c r="N55"/>
  <c r="P54"/>
  <c r="H54"/>
  <c r="N54"/>
  <c r="P53"/>
  <c r="H53"/>
  <c r="N53"/>
  <c r="P52"/>
  <c r="H52"/>
  <c r="N52"/>
  <c r="P51"/>
  <c r="H51"/>
  <c r="N51"/>
  <c r="P50"/>
  <c r="H50"/>
  <c r="N50"/>
  <c r="P49"/>
  <c r="H49"/>
  <c r="N49"/>
  <c r="P48"/>
  <c r="N48"/>
  <c r="P47"/>
  <c r="N47"/>
  <c r="P46"/>
  <c r="N46"/>
  <c r="P45"/>
  <c r="N45"/>
  <c r="P44"/>
  <c r="N44"/>
  <c r="P43"/>
  <c r="N43"/>
  <c r="P42"/>
  <c r="N42"/>
  <c r="P41"/>
  <c r="N41"/>
  <c r="P40"/>
  <c r="N40"/>
  <c r="P39"/>
  <c r="N39"/>
  <c r="P38"/>
  <c r="N38"/>
  <c r="P37"/>
  <c r="N37"/>
  <c r="P36"/>
  <c r="N36"/>
  <c r="O7"/>
  <c r="G7"/>
  <c r="I7"/>
  <c r="K7"/>
  <c r="P11"/>
  <c r="H11"/>
  <c r="N11"/>
  <c r="P3"/>
  <c r="H12"/>
  <c r="H13"/>
  <c r="P12"/>
  <c r="N12"/>
  <c r="P35"/>
  <c r="P34"/>
  <c r="P33"/>
  <c r="P32"/>
  <c r="P31"/>
  <c r="P30"/>
  <c r="P29"/>
  <c r="P28"/>
  <c r="P27"/>
  <c r="P26"/>
  <c r="P25"/>
  <c r="P24"/>
  <c r="P23"/>
  <c r="P22"/>
  <c r="P21"/>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P20"/>
  <c r="H20"/>
  <c r="N20"/>
  <c r="H19"/>
  <c r="H18"/>
  <c r="N18"/>
  <c r="H17"/>
  <c r="N17"/>
  <c r="H16"/>
  <c r="N16"/>
  <c r="H15"/>
  <c r="H14"/>
  <c r="N14"/>
  <c r="N13"/>
  <c r="N19"/>
  <c r="N15"/>
  <c r="P19"/>
  <c r="P18"/>
  <c r="P17"/>
  <c r="P16"/>
  <c r="P15"/>
  <c r="P14"/>
  <c r="P13"/>
  <c r="N7"/>
  <c r="P1"/>
  <c r="M1"/>
  <c r="H7"/>
  <c r="P7"/>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<sst xmlns="http://schemas.openxmlformats.org/spreadsheetml/2006/main" count="142" uniqueCount="58">
  <si>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</si>
  <si>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</si>
  <si>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</si>
  <si>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</si>
  <si>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</si>
  <si>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</si>
  <si>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</si>
  <si>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</si>
  <si>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</si>
  <si>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</si>
  <si>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</si>
  <si>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</si>
  <si>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</si>
  <si>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</si>
  <si>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</si>
  <si>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</si>
  <si>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</si>
  <si>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</si>
  <si>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</si>
  <si>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</si>
  <si>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</si>
  <si>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</si>
  <si>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</si>
  <si>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</si>
  <si>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</si>
  <si>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</si>
  <si>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</si>
  <si>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</si>
  <si>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</si>
  <si>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</si>
  <si>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</si>
  <si>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</si>
  <si>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</si>
  <si>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</si>
  <si>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</si>
  <si>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</si>
  <si>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</si>
  <si>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</si>
  <si>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</si>
  <si>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</si>
  <si>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</si>
  <si>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</si>
  <si>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AGOSTO</t>
  </si>
  <si>
    <t>08_01</t>
  </si>
  <si>
    <t>Ristorante Izakaya</t>
  </si>
  <si>
    <t>(importi in Valuta  USD)</t>
  </si>
  <si>
    <t>SPESE ESTERO</t>
  </si>
  <si>
    <t>Paese</t>
  </si>
  <si>
    <t>Valuta</t>
  </si>
  <si>
    <t>SPESE VITTO / ALLOGGIO</t>
  </si>
  <si>
    <t>Controvalore € Carta Credito</t>
  </si>
  <si>
    <t>Linode.com</t>
  </si>
  <si>
    <t>USD</t>
  </si>
  <si>
    <t>08_02</t>
  </si>
  <si>
    <t xml:space="preserve">Digital River </t>
  </si>
  <si>
    <t>GoDaddy</t>
  </si>
  <si>
    <t>Zynamics</t>
  </si>
  <si>
    <t>Technodeals</t>
  </si>
</sst>
</file>

<file path=xl/styles.xml><?xml version="1.0" encoding="utf-8"?>
<styleSheet xmlns="http://schemas.openxmlformats.org/spreadsheetml/2006/main">
  <numFmts count="11">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hair">
        <color indexed="8"/>
      </left>
      <right/>
      <top style="hair">
        <color indexed="8"/>
      </top>
      <bottom style="hair">
        <color indexed="8"/>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9">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0" borderId="16" xfId="0" applyFont="1" applyFill="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3" xfId="0" applyNumberFormat="1" applyFont="1" applyBorder="1" applyAlignment="1" applyProtection="1">
      <alignment horizontal="center" vertical="center"/>
      <protection locked="0"/>
    </xf>
    <xf numFmtId="171" fontId="1" fillId="0" borderId="64" xfId="0" applyNumberFormat="1" applyFont="1" applyBorder="1" applyAlignment="1" applyProtection="1">
      <alignment horizontal="right" vertical="center"/>
    </xf>
    <xf numFmtId="171" fontId="1" fillId="0" borderId="65" xfId="0" applyNumberFormat="1" applyFont="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8" fontId="1" fillId="0" borderId="16" xfId="0" applyNumberFormat="1" applyFont="1" applyBorder="1" applyAlignment="1" applyProtection="1">
      <alignment vertical="center"/>
      <protection locked="0"/>
    </xf>
    <xf numFmtId="0" fontId="2" fillId="0" borderId="66" xfId="0" applyFont="1" applyBorder="1" applyAlignment="1" applyProtection="1">
      <alignment vertical="center"/>
    </xf>
    <xf numFmtId="0" fontId="1" fillId="0" borderId="67" xfId="0" applyFont="1" applyBorder="1" applyAlignment="1" applyProtection="1">
      <alignment horizontal="left" vertical="center"/>
      <protection locked="0"/>
    </xf>
    <xf numFmtId="171" fontId="1" fillId="0" borderId="67"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67" xfId="0" applyFont="1" applyBorder="1" applyAlignment="1" applyProtection="1">
      <alignment vertical="center"/>
      <protection locked="0"/>
    </xf>
    <xf numFmtId="0" fontId="12" fillId="9" borderId="68" xfId="0" applyFont="1" applyFill="1" applyBorder="1" applyAlignment="1" applyProtection="1">
      <alignment vertical="center"/>
    </xf>
    <xf numFmtId="0" fontId="1" fillId="9" borderId="68"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69" xfId="0" applyFont="1" applyFill="1" applyBorder="1" applyAlignment="1" applyProtection="1">
      <alignment vertical="center"/>
    </xf>
    <xf numFmtId="172" fontId="1" fillId="0" borderId="0" xfId="0" applyNumberFormat="1" applyFont="1" applyAlignment="1" applyProtection="1">
      <alignment horizontal="center" vertical="center"/>
    </xf>
    <xf numFmtId="172" fontId="1" fillId="0" borderId="0" xfId="0" applyNumberFormat="1" applyFont="1" applyAlignment="1" applyProtection="1">
      <alignment vertical="center"/>
    </xf>
    <xf numFmtId="172" fontId="2" fillId="0" borderId="66" xfId="0" applyNumberFormat="1" applyFont="1" applyBorder="1" applyAlignment="1" applyProtection="1">
      <alignment horizontal="right" vertical="center" wrapText="1"/>
    </xf>
    <xf numFmtId="172" fontId="2" fillId="0" borderId="66" xfId="0" applyNumberFormat="1" applyFont="1" applyBorder="1" applyAlignment="1" applyProtection="1">
      <alignment vertical="center"/>
    </xf>
    <xf numFmtId="172" fontId="2" fillId="0" borderId="66" xfId="0" applyNumberFormat="1" applyFont="1" applyBorder="1" applyAlignment="1" applyProtection="1">
      <alignment horizontal="right" vertical="center"/>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12" borderId="33" xfId="0" applyNumberFormat="1" applyFont="1" applyFill="1" applyBorder="1" applyAlignment="1" applyProtection="1">
      <alignment horizontal="center" vertical="center"/>
    </xf>
    <xf numFmtId="0" fontId="1" fillId="12" borderId="34"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55" xfId="0" applyNumberFormat="1" applyFont="1" applyFill="1" applyBorder="1" applyAlignment="1" applyProtection="1">
      <alignment horizontal="center" vertical="center"/>
    </xf>
    <xf numFmtId="0" fontId="1"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K24" sqref="K24"/>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28" t="s">
        <v>0</v>
      </c>
      <c r="C1" s="128"/>
      <c r="D1" s="128"/>
      <c r="E1" s="119" t="s">
        <v>39</v>
      </c>
      <c r="F1" s="119"/>
      <c r="G1" s="41" t="s">
        <v>42</v>
      </c>
      <c r="H1" s="40" t="s">
        <v>43</v>
      </c>
      <c r="L1" s="8" t="s">
        <v>29</v>
      </c>
      <c r="M1" s="3">
        <f>+P1-N7</f>
        <v>0</v>
      </c>
      <c r="N1" s="5" t="s">
        <v>1</v>
      </c>
      <c r="O1" s="6"/>
      <c r="P1" s="7">
        <f>SUM(N7)</f>
        <v>160.03</v>
      </c>
      <c r="Q1" s="3" t="s">
        <v>27</v>
      </c>
    </row>
    <row r="2" spans="1:19" s="8" customFormat="1" ht="35.25" customHeight="1">
      <c r="A2" s="4"/>
      <c r="B2" s="118" t="s">
        <v>2</v>
      </c>
      <c r="C2" s="118"/>
      <c r="D2" s="118"/>
      <c r="E2" s="119"/>
      <c r="F2" s="119"/>
      <c r="G2" s="9"/>
      <c r="H2" s="9"/>
      <c r="N2" s="10" t="s">
        <v>3</v>
      </c>
      <c r="O2" s="11"/>
      <c r="P2" s="12"/>
      <c r="Q2" s="3" t="s">
        <v>26</v>
      </c>
    </row>
    <row r="3" spans="1:19" s="8" customFormat="1" ht="35.25" customHeight="1">
      <c r="A3" s="4"/>
      <c r="B3" s="118" t="s">
        <v>25</v>
      </c>
      <c r="C3" s="118"/>
      <c r="D3" s="118"/>
      <c r="E3" s="119" t="s">
        <v>26</v>
      </c>
      <c r="F3" s="119"/>
      <c r="N3" s="10" t="s">
        <v>4</v>
      </c>
      <c r="O3" s="11"/>
      <c r="P3" s="12">
        <f>+O7</f>
        <v>77.63</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8</v>
      </c>
      <c r="F5" s="14"/>
      <c r="G5" s="10" t="s">
        <v>7</v>
      </c>
      <c r="H5" s="21">
        <v>1.1100000000000001</v>
      </c>
      <c r="N5" s="117" t="s">
        <v>8</v>
      </c>
      <c r="O5" s="117"/>
      <c r="P5" s="22">
        <f>P1-P2-P3-P4</f>
        <v>82.4</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4" t="s">
        <v>11</v>
      </c>
      <c r="F7" s="125"/>
      <c r="G7" s="25">
        <f t="shared" ref="G7:O7" si="0">SUM(G11:G135)</f>
        <v>0</v>
      </c>
      <c r="H7" s="25">
        <f t="shared" si="0"/>
        <v>0</v>
      </c>
      <c r="I7" s="51">
        <f t="shared" si="0"/>
        <v>0</v>
      </c>
      <c r="J7" s="54">
        <f>SUM(J11:J148)</f>
        <v>82.399999999999991</v>
      </c>
      <c r="K7" s="52">
        <f t="shared" si="0"/>
        <v>39.130000000000003</v>
      </c>
      <c r="L7" s="52">
        <f>SUM(L11:L148)</f>
        <v>0</v>
      </c>
      <c r="M7" s="52">
        <f>SUM(M11:M148)</f>
        <v>38.5</v>
      </c>
      <c r="N7" s="52">
        <f>SUM(N11:N148)</f>
        <v>160.03</v>
      </c>
      <c r="O7" s="53">
        <f t="shared" si="0"/>
        <v>77.63</v>
      </c>
      <c r="P7" s="13">
        <f>+N7-SUM(I7:M7)</f>
        <v>0</v>
      </c>
    </row>
    <row r="8" spans="1:19" ht="36" customHeight="1" thickTop="1" thickBot="1">
      <c r="A8" s="134"/>
      <c r="B8" s="50"/>
      <c r="C8" s="136" t="s">
        <v>13</v>
      </c>
      <c r="D8" s="138" t="s">
        <v>24</v>
      </c>
      <c r="E8" s="137" t="s">
        <v>14</v>
      </c>
      <c r="F8" s="139" t="s">
        <v>30</v>
      </c>
      <c r="G8" s="140" t="s">
        <v>15</v>
      </c>
      <c r="H8" s="141" t="s">
        <v>16</v>
      </c>
      <c r="I8" s="120" t="s">
        <v>33</v>
      </c>
      <c r="J8" s="120" t="s">
        <v>35</v>
      </c>
      <c r="K8" s="120" t="s">
        <v>34</v>
      </c>
      <c r="L8" s="122" t="s">
        <v>31</v>
      </c>
      <c r="M8" s="123"/>
      <c r="N8" s="132" t="s">
        <v>17</v>
      </c>
      <c r="O8" s="144" t="s">
        <v>18</v>
      </c>
      <c r="P8" s="131" t="s">
        <v>19</v>
      </c>
      <c r="R8" s="2"/>
    </row>
    <row r="9" spans="1:19" ht="36" customHeight="1" thickTop="1" thickBot="1">
      <c r="A9" s="135"/>
      <c r="B9" s="50" t="s">
        <v>12</v>
      </c>
      <c r="C9" s="137"/>
      <c r="D9" s="137"/>
      <c r="E9" s="137"/>
      <c r="F9" s="139"/>
      <c r="G9" s="140"/>
      <c r="H9" s="142"/>
      <c r="I9" s="121" t="s">
        <v>33</v>
      </c>
      <c r="J9" s="121"/>
      <c r="K9" s="121" t="s">
        <v>32</v>
      </c>
      <c r="L9" s="126" t="s">
        <v>22</v>
      </c>
      <c r="M9" s="129" t="s">
        <v>23</v>
      </c>
      <c r="N9" s="133"/>
      <c r="O9" s="145"/>
      <c r="P9" s="131"/>
      <c r="R9" s="2"/>
    </row>
    <row r="10" spans="1:19" ht="37.5" customHeight="1" thickTop="1" thickBot="1">
      <c r="A10" s="135"/>
      <c r="B10" s="45"/>
      <c r="C10" s="137"/>
      <c r="D10" s="137"/>
      <c r="E10" s="137"/>
      <c r="F10" s="139"/>
      <c r="G10" s="26" t="s">
        <v>20</v>
      </c>
      <c r="H10" s="143"/>
      <c r="I10" s="121"/>
      <c r="J10" s="121"/>
      <c r="K10" s="121"/>
      <c r="L10" s="127"/>
      <c r="M10" s="130"/>
      <c r="N10" s="133"/>
      <c r="O10" s="145"/>
      <c r="P10" s="131"/>
      <c r="R10" s="2"/>
    </row>
    <row r="11" spans="1:19" ht="30" customHeight="1" thickTop="1">
      <c r="A11" s="27">
        <v>1</v>
      </c>
      <c r="B11" s="70">
        <v>41121</v>
      </c>
      <c r="C11" s="71"/>
      <c r="D11" s="71" t="s">
        <v>40</v>
      </c>
      <c r="E11" s="72" t="s">
        <v>41</v>
      </c>
      <c r="F11" s="72" t="s">
        <v>41</v>
      </c>
      <c r="G11" s="64"/>
      <c r="H11" s="68">
        <f>IF($E$3="si",($H$5/$H$6*G11),IF($E$3="no",G11*$H$4,0))</f>
        <v>0</v>
      </c>
      <c r="I11" s="55"/>
      <c r="J11" s="55">
        <v>8.6999999999999993</v>
      </c>
      <c r="K11" s="30"/>
      <c r="L11" s="31"/>
      <c r="M11" s="32"/>
      <c r="N11" s="33">
        <f>SUM(H11:M11)</f>
        <v>8.6999999999999993</v>
      </c>
      <c r="O11" s="34"/>
      <c r="P11" s="35" t="str">
        <f>IF($F11="Milano","X","")</f>
        <v>X</v>
      </c>
      <c r="R11" s="2"/>
    </row>
    <row r="12" spans="1:19" ht="30" customHeight="1">
      <c r="A12" s="36">
        <v>2</v>
      </c>
      <c r="B12" s="70">
        <v>41123</v>
      </c>
      <c r="C12" s="71"/>
      <c r="D12" s="71" t="s">
        <v>40</v>
      </c>
      <c r="E12" s="72" t="s">
        <v>41</v>
      </c>
      <c r="F12" s="72" t="s">
        <v>41</v>
      </c>
      <c r="G12" s="64"/>
      <c r="H12" s="68">
        <f>IF($E$3="si",($H$5/$H$6*G12),IF($E$3="no",G12*$H$4,0))</f>
        <v>0</v>
      </c>
      <c r="I12" s="55"/>
      <c r="J12" s="55">
        <v>17.5</v>
      </c>
      <c r="K12" s="30"/>
      <c r="L12" s="31"/>
      <c r="M12" s="32"/>
      <c r="N12" s="33">
        <f>SUM(H12:M12)</f>
        <v>17.5</v>
      </c>
      <c r="O12" s="34"/>
      <c r="P12" s="35" t="str">
        <f>IF($F12="Milano","X","")</f>
        <v>X</v>
      </c>
      <c r="R12" s="2"/>
    </row>
    <row r="13" spans="1:19" ht="30" customHeight="1">
      <c r="A13" s="36">
        <v>3</v>
      </c>
      <c r="B13" s="70">
        <v>41125</v>
      </c>
      <c r="C13" s="71"/>
      <c r="D13" s="71" t="s">
        <v>40</v>
      </c>
      <c r="E13" s="72" t="s">
        <v>41</v>
      </c>
      <c r="F13" s="72" t="s">
        <v>41</v>
      </c>
      <c r="G13" s="64"/>
      <c r="H13" s="68">
        <f>IF($E$3="si",($H$5/$H$6*G13),IF($E$3="no",G13*$H$4,0))</f>
        <v>0</v>
      </c>
      <c r="I13" s="55"/>
      <c r="J13" s="55">
        <v>12.8</v>
      </c>
      <c r="K13" s="30"/>
      <c r="L13" s="31"/>
      <c r="M13" s="32"/>
      <c r="N13" s="33">
        <f>SUM(H13:M13)</f>
        <v>12.8</v>
      </c>
      <c r="O13" s="37"/>
      <c r="P13" s="35" t="str">
        <f t="shared" ref="P13:P148" si="1">IF($F13="Milano","X","")</f>
        <v>X</v>
      </c>
      <c r="R13" s="2"/>
    </row>
    <row r="14" spans="1:19" ht="30" customHeight="1">
      <c r="A14" s="36">
        <v>4</v>
      </c>
      <c r="B14" s="28">
        <v>41132</v>
      </c>
      <c r="C14" s="29"/>
      <c r="D14" s="71" t="s">
        <v>40</v>
      </c>
      <c r="E14" s="72" t="s">
        <v>41</v>
      </c>
      <c r="F14" s="72" t="s">
        <v>41</v>
      </c>
      <c r="G14" s="64"/>
      <c r="H14" s="68">
        <f t="shared" ref="H14:H135" si="2">IF($E$3="si",($H$5/$H$6*G14),IF($E$3="no",G14*$H$4,0))</f>
        <v>0</v>
      </c>
      <c r="I14" s="55"/>
      <c r="J14" s="55">
        <v>12</v>
      </c>
      <c r="K14" s="30"/>
      <c r="L14" s="31"/>
      <c r="M14" s="32"/>
      <c r="N14" s="33">
        <f t="shared" ref="N14:N19" si="3">SUM(H14:M14)</f>
        <v>12</v>
      </c>
      <c r="O14" s="37"/>
      <c r="P14" s="35" t="str">
        <f t="shared" si="1"/>
        <v>X</v>
      </c>
      <c r="R14" s="2"/>
    </row>
    <row r="15" spans="1:19" ht="30" customHeight="1">
      <c r="A15" s="36">
        <v>5</v>
      </c>
      <c r="B15" s="28">
        <v>41146</v>
      </c>
      <c r="C15" s="29"/>
      <c r="D15" s="71" t="s">
        <v>44</v>
      </c>
      <c r="E15" s="72" t="s">
        <v>41</v>
      </c>
      <c r="F15" s="72" t="s">
        <v>41</v>
      </c>
      <c r="G15" s="64"/>
      <c r="H15" s="68">
        <f t="shared" si="2"/>
        <v>0</v>
      </c>
      <c r="I15" s="55"/>
      <c r="J15" s="55"/>
      <c r="K15" s="30"/>
      <c r="L15" s="31"/>
      <c r="M15" s="32">
        <v>38.5</v>
      </c>
      <c r="N15" s="33">
        <f t="shared" si="3"/>
        <v>38.5</v>
      </c>
      <c r="O15" s="37">
        <v>38.5</v>
      </c>
      <c r="P15" s="35" t="str">
        <f t="shared" si="1"/>
        <v>X</v>
      </c>
      <c r="R15" s="2"/>
    </row>
    <row r="16" spans="1:19" ht="30" customHeight="1">
      <c r="A16" s="36">
        <v>6</v>
      </c>
      <c r="B16" s="28">
        <v>41151</v>
      </c>
      <c r="C16" s="29"/>
      <c r="D16" s="71" t="s">
        <v>40</v>
      </c>
      <c r="E16" s="72" t="s">
        <v>41</v>
      </c>
      <c r="F16" s="72" t="s">
        <v>41</v>
      </c>
      <c r="G16" s="64"/>
      <c r="H16" s="68">
        <f t="shared" si="2"/>
        <v>0</v>
      </c>
      <c r="I16" s="55"/>
      <c r="J16" s="55">
        <v>13.3</v>
      </c>
      <c r="K16" s="30"/>
      <c r="L16" s="31"/>
      <c r="M16" s="32"/>
      <c r="N16" s="33">
        <f t="shared" si="3"/>
        <v>13.3</v>
      </c>
      <c r="O16" s="37"/>
      <c r="P16" s="35" t="str">
        <f t="shared" si="1"/>
        <v>X</v>
      </c>
      <c r="R16" s="2"/>
    </row>
    <row r="17" spans="1:18" ht="30" customHeight="1">
      <c r="A17" s="36">
        <v>7</v>
      </c>
      <c r="B17" s="28">
        <v>41152</v>
      </c>
      <c r="C17" s="29"/>
      <c r="D17" s="71" t="s">
        <v>40</v>
      </c>
      <c r="E17" s="72" t="s">
        <v>41</v>
      </c>
      <c r="F17" s="72" t="s">
        <v>41</v>
      </c>
      <c r="G17" s="64"/>
      <c r="H17" s="68">
        <f t="shared" si="2"/>
        <v>0</v>
      </c>
      <c r="I17" s="55"/>
      <c r="J17" s="55">
        <v>11</v>
      </c>
      <c r="K17" s="30"/>
      <c r="L17" s="31"/>
      <c r="M17" s="32"/>
      <c r="N17" s="33">
        <f t="shared" si="3"/>
        <v>11</v>
      </c>
      <c r="O17" s="37"/>
      <c r="P17" s="35" t="str">
        <f t="shared" si="1"/>
        <v>X</v>
      </c>
      <c r="R17" s="2"/>
    </row>
    <row r="18" spans="1:18" ht="30" customHeight="1">
      <c r="A18" s="36">
        <v>8</v>
      </c>
      <c r="B18" s="28">
        <v>41152</v>
      </c>
      <c r="C18" s="29"/>
      <c r="D18" s="71" t="s">
        <v>40</v>
      </c>
      <c r="E18" s="72" t="s">
        <v>41</v>
      </c>
      <c r="F18" s="72" t="s">
        <v>41</v>
      </c>
      <c r="G18" s="64"/>
      <c r="H18" s="68">
        <f t="shared" si="2"/>
        <v>0</v>
      </c>
      <c r="I18" s="55"/>
      <c r="J18" s="55">
        <v>7.1</v>
      </c>
      <c r="K18" s="30"/>
      <c r="L18" s="31"/>
      <c r="M18" s="32"/>
      <c r="N18" s="33">
        <f t="shared" si="3"/>
        <v>7.1</v>
      </c>
      <c r="O18" s="37"/>
      <c r="P18" s="35" t="str">
        <f t="shared" si="1"/>
        <v>X</v>
      </c>
      <c r="R18" s="2"/>
    </row>
    <row r="19" spans="1:18" ht="30" customHeight="1">
      <c r="A19" s="36">
        <v>9</v>
      </c>
      <c r="B19" s="28">
        <v>41149</v>
      </c>
      <c r="C19" s="29"/>
      <c r="D19" s="71" t="s">
        <v>54</v>
      </c>
      <c r="E19" s="72" t="s">
        <v>41</v>
      </c>
      <c r="F19" s="72" t="s">
        <v>41</v>
      </c>
      <c r="G19" s="64"/>
      <c r="H19" s="68">
        <f t="shared" si="2"/>
        <v>0</v>
      </c>
      <c r="I19" s="55"/>
      <c r="J19" s="55"/>
      <c r="K19" s="30">
        <v>39.130000000000003</v>
      </c>
      <c r="L19" s="31"/>
      <c r="M19" s="31"/>
      <c r="N19" s="33">
        <f t="shared" si="3"/>
        <v>39.130000000000003</v>
      </c>
      <c r="O19" s="37">
        <v>39.130000000000003</v>
      </c>
      <c r="P19" s="35" t="str">
        <f t="shared" si="1"/>
        <v>X</v>
      </c>
      <c r="R19" s="2"/>
    </row>
    <row r="20" spans="1:18" ht="30" customHeight="1">
      <c r="A20" s="36">
        <v>10</v>
      </c>
      <c r="B20" s="28"/>
      <c r="C20" s="29"/>
      <c r="D20" s="71"/>
      <c r="E20" s="72"/>
      <c r="F20" s="72"/>
      <c r="G20" s="65"/>
      <c r="H20" s="68">
        <f t="shared" si="2"/>
        <v>0</v>
      </c>
      <c r="I20" s="55"/>
      <c r="J20" s="55"/>
      <c r="K20" s="30"/>
      <c r="L20" s="31"/>
      <c r="M20" s="31"/>
      <c r="N20" s="33">
        <f t="shared" ref="N20:N35" si="4">SUM(H20:M20)</f>
        <v>0</v>
      </c>
      <c r="O20" s="37"/>
      <c r="P20" s="35" t="str">
        <f t="shared" si="1"/>
        <v/>
      </c>
      <c r="R20" s="2"/>
    </row>
    <row r="21" spans="1:18" ht="30" customHeight="1">
      <c r="A21" s="36">
        <v>11</v>
      </c>
      <c r="B21" s="28"/>
      <c r="C21" s="29"/>
      <c r="D21" s="71"/>
      <c r="E21" s="72"/>
      <c r="F21" s="72"/>
      <c r="G21" s="65"/>
      <c r="H21" s="68">
        <f t="shared" si="2"/>
        <v>0</v>
      </c>
      <c r="I21" s="55"/>
      <c r="J21" s="55"/>
      <c r="K21" s="30"/>
      <c r="L21" s="31"/>
      <c r="M21" s="31"/>
      <c r="N21" s="33">
        <f t="shared" si="4"/>
        <v>0</v>
      </c>
      <c r="O21" s="37"/>
      <c r="P21" s="35" t="str">
        <f t="shared" si="1"/>
        <v/>
      </c>
      <c r="R21" s="2"/>
    </row>
    <row r="22" spans="1:18" ht="30" customHeight="1">
      <c r="A22" s="36">
        <v>12</v>
      </c>
      <c r="B22" s="28"/>
      <c r="C22" s="29"/>
      <c r="D22" s="71"/>
      <c r="E22" s="72"/>
      <c r="F22" s="72"/>
      <c r="G22" s="65"/>
      <c r="H22" s="68">
        <f t="shared" si="2"/>
        <v>0</v>
      </c>
      <c r="I22" s="55"/>
      <c r="J22" s="55"/>
      <c r="K22" s="30"/>
      <c r="L22" s="31"/>
      <c r="M22" s="31"/>
      <c r="N22" s="33">
        <f t="shared" si="4"/>
        <v>0</v>
      </c>
      <c r="O22" s="37"/>
      <c r="P22" s="35" t="str">
        <f t="shared" si="1"/>
        <v/>
      </c>
      <c r="R22" s="2"/>
    </row>
    <row r="23" spans="1:18" ht="30" customHeight="1">
      <c r="A23" s="36">
        <v>13</v>
      </c>
      <c r="B23" s="28"/>
      <c r="C23" s="29"/>
      <c r="D23" s="71"/>
      <c r="E23" s="72"/>
      <c r="F23" s="72"/>
      <c r="G23" s="65"/>
      <c r="H23" s="68">
        <f t="shared" si="2"/>
        <v>0</v>
      </c>
      <c r="I23" s="55"/>
      <c r="J23" s="55"/>
      <c r="K23" s="30"/>
      <c r="L23" s="31"/>
      <c r="M23" s="31"/>
      <c r="N23" s="33">
        <f t="shared" si="4"/>
        <v>0</v>
      </c>
      <c r="O23" s="37"/>
      <c r="P23" s="35" t="str">
        <f t="shared" si="1"/>
        <v/>
      </c>
      <c r="R23" s="2"/>
    </row>
    <row r="24" spans="1:18" ht="30" customHeight="1">
      <c r="A24" s="36">
        <v>14</v>
      </c>
      <c r="B24" s="28"/>
      <c r="C24" s="29"/>
      <c r="D24" s="71"/>
      <c r="E24" s="72"/>
      <c r="F24" s="72"/>
      <c r="G24" s="65"/>
      <c r="H24" s="68">
        <f t="shared" si="2"/>
        <v>0</v>
      </c>
      <c r="I24" s="55"/>
      <c r="J24" s="55"/>
      <c r="K24" s="30"/>
      <c r="L24" s="31"/>
      <c r="M24" s="31"/>
      <c r="N24" s="33">
        <f t="shared" si="4"/>
        <v>0</v>
      </c>
      <c r="O24" s="37"/>
      <c r="P24" s="35" t="str">
        <f t="shared" si="1"/>
        <v/>
      </c>
      <c r="R24" s="2"/>
    </row>
    <row r="25" spans="1:18" ht="30" customHeight="1">
      <c r="A25" s="36">
        <v>15</v>
      </c>
      <c r="B25" s="28"/>
      <c r="C25" s="29"/>
      <c r="D25" s="71"/>
      <c r="E25" s="72"/>
      <c r="F25" s="72"/>
      <c r="G25" s="65"/>
      <c r="H25" s="68"/>
      <c r="I25" s="55"/>
      <c r="J25" s="55"/>
      <c r="K25" s="30"/>
      <c r="L25" s="31"/>
      <c r="M25" s="31"/>
      <c r="N25" s="33">
        <f t="shared" si="4"/>
        <v>0</v>
      </c>
      <c r="O25" s="37"/>
      <c r="P25" s="35" t="str">
        <f t="shared" si="1"/>
        <v/>
      </c>
      <c r="R25" s="2"/>
    </row>
    <row r="26" spans="1:18" ht="30" customHeight="1">
      <c r="A26" s="36">
        <v>16</v>
      </c>
      <c r="B26" s="28"/>
      <c r="C26" s="29"/>
      <c r="D26" s="71"/>
      <c r="E26" s="72"/>
      <c r="F26" s="72"/>
      <c r="G26" s="65"/>
      <c r="H26" s="68"/>
      <c r="I26" s="55"/>
      <c r="J26" s="55"/>
      <c r="K26" s="30"/>
      <c r="L26" s="31"/>
      <c r="M26" s="31"/>
      <c r="N26" s="33">
        <f t="shared" si="4"/>
        <v>0</v>
      </c>
      <c r="O26" s="37"/>
      <c r="P26" s="35" t="str">
        <f t="shared" si="1"/>
        <v/>
      </c>
      <c r="R26" s="2"/>
    </row>
    <row r="27" spans="1:18" ht="30" customHeight="1">
      <c r="A27" s="36">
        <v>17</v>
      </c>
      <c r="B27" s="28"/>
      <c r="C27" s="29"/>
      <c r="D27" s="71"/>
      <c r="E27" s="72"/>
      <c r="F27" s="72"/>
      <c r="G27" s="65"/>
      <c r="H27" s="68"/>
      <c r="I27" s="55"/>
      <c r="J27" s="55"/>
      <c r="K27" s="30"/>
      <c r="L27" s="31"/>
      <c r="M27" s="31"/>
      <c r="N27" s="33">
        <f t="shared" si="4"/>
        <v>0</v>
      </c>
      <c r="O27" s="37"/>
      <c r="P27" s="35" t="str">
        <f t="shared" si="1"/>
        <v/>
      </c>
      <c r="R27" s="2"/>
    </row>
    <row r="28" spans="1:18" ht="30" customHeight="1">
      <c r="A28" s="36">
        <v>18</v>
      </c>
      <c r="B28" s="28"/>
      <c r="C28" s="29"/>
      <c r="D28" s="71"/>
      <c r="E28" s="72"/>
      <c r="F28" s="72"/>
      <c r="G28" s="65"/>
      <c r="H28" s="68"/>
      <c r="I28" s="55"/>
      <c r="J28" s="55"/>
      <c r="K28" s="30"/>
      <c r="L28" s="31"/>
      <c r="M28" s="31"/>
      <c r="N28" s="33">
        <f t="shared" si="4"/>
        <v>0</v>
      </c>
      <c r="O28" s="37"/>
      <c r="P28" s="35" t="str">
        <f t="shared" si="1"/>
        <v/>
      </c>
      <c r="R28" s="2"/>
    </row>
    <row r="29" spans="1:18" ht="30" customHeight="1">
      <c r="A29" s="36">
        <v>19</v>
      </c>
      <c r="B29" s="28"/>
      <c r="C29" s="29"/>
      <c r="D29" s="71"/>
      <c r="E29" s="72"/>
      <c r="F29" s="72"/>
      <c r="G29" s="65"/>
      <c r="H29" s="68"/>
      <c r="I29" s="55"/>
      <c r="J29" s="55"/>
      <c r="K29" s="30"/>
      <c r="L29" s="31"/>
      <c r="M29" s="31"/>
      <c r="N29" s="33">
        <f t="shared" si="4"/>
        <v>0</v>
      </c>
      <c r="O29" s="37"/>
      <c r="P29" s="35" t="str">
        <f t="shared" si="1"/>
        <v/>
      </c>
      <c r="R29" s="2"/>
    </row>
    <row r="30" spans="1:18" ht="30" customHeight="1">
      <c r="A30" s="36">
        <v>20</v>
      </c>
      <c r="B30" s="28"/>
      <c r="C30" s="29"/>
      <c r="D30" s="71"/>
      <c r="E30" s="72"/>
      <c r="F30" s="72"/>
      <c r="G30" s="65"/>
      <c r="H30" s="68"/>
      <c r="I30" s="55"/>
      <c r="J30" s="55"/>
      <c r="K30" s="30"/>
      <c r="L30" s="31"/>
      <c r="M30" s="31"/>
      <c r="N30" s="33">
        <f t="shared" si="4"/>
        <v>0</v>
      </c>
      <c r="O30" s="37"/>
      <c r="P30" s="35" t="str">
        <f t="shared" si="1"/>
        <v/>
      </c>
      <c r="R30" s="2"/>
    </row>
    <row r="31" spans="1:18" ht="30" customHeight="1">
      <c r="A31" s="36">
        <v>21</v>
      </c>
      <c r="B31" s="28"/>
      <c r="C31" s="29"/>
      <c r="D31" s="71"/>
      <c r="E31" s="72"/>
      <c r="F31" s="72"/>
      <c r="G31" s="65"/>
      <c r="H31" s="68"/>
      <c r="I31" s="55"/>
      <c r="J31" s="55"/>
      <c r="K31" s="30"/>
      <c r="L31" s="31"/>
      <c r="M31" s="31"/>
      <c r="N31" s="33">
        <f t="shared" si="4"/>
        <v>0</v>
      </c>
      <c r="O31" s="37"/>
      <c r="P31" s="35" t="str">
        <f t="shared" si="1"/>
        <v/>
      </c>
      <c r="R31" s="2"/>
    </row>
    <row r="32" spans="1:18" ht="30" customHeight="1">
      <c r="A32" s="36">
        <v>22</v>
      </c>
      <c r="B32" s="28"/>
      <c r="C32" s="29"/>
      <c r="D32" s="71"/>
      <c r="E32" s="72"/>
      <c r="F32" s="72"/>
      <c r="G32" s="65"/>
      <c r="H32" s="68"/>
      <c r="I32" s="55"/>
      <c r="J32" s="55"/>
      <c r="K32" s="30"/>
      <c r="L32" s="31"/>
      <c r="M32" s="31"/>
      <c r="N32" s="33">
        <f t="shared" si="4"/>
        <v>0</v>
      </c>
      <c r="O32" s="37"/>
      <c r="P32" s="35" t="str">
        <f t="shared" si="1"/>
        <v/>
      </c>
      <c r="R32" s="2"/>
    </row>
    <row r="33" spans="1:18" ht="30" customHeight="1">
      <c r="A33" s="36">
        <v>23</v>
      </c>
      <c r="B33" s="28"/>
      <c r="C33" s="29"/>
      <c r="D33" s="71"/>
      <c r="E33" s="72"/>
      <c r="F33" s="72"/>
      <c r="G33" s="65"/>
      <c r="H33" s="68"/>
      <c r="I33" s="55"/>
      <c r="J33" s="55"/>
      <c r="K33" s="30"/>
      <c r="L33" s="31"/>
      <c r="M33" s="31"/>
      <c r="N33" s="33">
        <f t="shared" si="4"/>
        <v>0</v>
      </c>
      <c r="O33" s="37"/>
      <c r="P33" s="35" t="str">
        <f t="shared" si="1"/>
        <v/>
      </c>
      <c r="R33" s="2"/>
    </row>
    <row r="34" spans="1:18" ht="30" customHeight="1">
      <c r="A34" s="36">
        <v>24</v>
      </c>
      <c r="B34" s="28"/>
      <c r="C34" s="29"/>
      <c r="D34" s="71"/>
      <c r="E34" s="72"/>
      <c r="F34" s="72"/>
      <c r="G34" s="65"/>
      <c r="H34" s="68"/>
      <c r="I34" s="55"/>
      <c r="J34" s="55"/>
      <c r="K34" s="30"/>
      <c r="L34" s="31"/>
      <c r="M34" s="31"/>
      <c r="N34" s="33">
        <f t="shared" si="4"/>
        <v>0</v>
      </c>
      <c r="O34" s="37"/>
      <c r="P34" s="35" t="str">
        <f t="shared" si="1"/>
        <v/>
      </c>
      <c r="R34" s="2"/>
    </row>
    <row r="35" spans="1:18" ht="30" customHeight="1">
      <c r="A35" s="36">
        <v>25</v>
      </c>
      <c r="B35" s="28"/>
      <c r="C35" s="29"/>
      <c r="D35" s="71"/>
      <c r="E35" s="72"/>
      <c r="F35" s="72"/>
      <c r="G35" s="65"/>
      <c r="H35" s="68"/>
      <c r="I35" s="55"/>
      <c r="J35" s="55"/>
      <c r="K35" s="30"/>
      <c r="L35" s="31"/>
      <c r="M35" s="31"/>
      <c r="N35" s="33">
        <f t="shared" si="4"/>
        <v>0</v>
      </c>
      <c r="O35" s="37"/>
      <c r="P35" s="35" t="str">
        <f t="shared" si="1"/>
        <v/>
      </c>
      <c r="R35" s="2"/>
    </row>
    <row r="36" spans="1:18" ht="46.5" customHeight="1">
      <c r="A36" s="36">
        <v>26</v>
      </c>
      <c r="B36" s="28"/>
      <c r="C36" s="29"/>
      <c r="D36" s="71"/>
      <c r="E36" s="72"/>
      <c r="F36" s="72"/>
      <c r="G36" s="65"/>
      <c r="H36" s="68"/>
      <c r="I36" s="55"/>
      <c r="J36" s="55"/>
      <c r="K36" s="30"/>
      <c r="L36" s="31"/>
      <c r="M36" s="31"/>
      <c r="N36" s="33">
        <f t="shared" ref="N36:N99" si="5">SUM(H36:M36)</f>
        <v>0</v>
      </c>
      <c r="O36" s="37"/>
      <c r="P36" s="35" t="str">
        <f t="shared" si="1"/>
        <v/>
      </c>
      <c r="R36" s="2"/>
    </row>
    <row r="37" spans="1:18" ht="30" hidden="1" customHeight="1">
      <c r="A37" s="36">
        <v>26</v>
      </c>
      <c r="B37" s="28"/>
      <c r="C37" s="29"/>
      <c r="D37" s="71"/>
      <c r="E37" s="72"/>
      <c r="F37" s="72"/>
      <c r="G37" s="65"/>
      <c r="H37" s="55"/>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ref="H49:H84" si="6">IF($E$3="si",($H$5/$H$6*G49),IF($E$3="no",G49*$H$4,0))</f>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6"/>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6"/>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6"/>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6"/>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6"/>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6"/>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6"/>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6"/>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6"/>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6"/>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6"/>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6"/>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6"/>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6"/>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6"/>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6"/>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6"/>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6"/>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6"/>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6"/>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6"/>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6"/>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6"/>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6"/>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6"/>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6"/>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6"/>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6"/>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6"/>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6"/>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6"/>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6"/>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6"/>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6"/>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6"/>
        <v>0</v>
      </c>
      <c r="I84" s="56"/>
      <c r="J84" s="56"/>
      <c r="K84" s="39"/>
      <c r="L84" s="31"/>
      <c r="M84" s="32"/>
      <c r="N84" s="33">
        <f t="shared" si="5"/>
        <v>0</v>
      </c>
      <c r="O84" s="37"/>
      <c r="P84" s="35" t="str">
        <f t="shared" si="1"/>
        <v/>
      </c>
      <c r="R84" s="2"/>
    </row>
    <row r="85" spans="1:18" ht="30" customHeight="1">
      <c r="A85" s="36">
        <v>27</v>
      </c>
      <c r="B85" s="28"/>
      <c r="C85" s="29"/>
      <c r="D85" s="71"/>
      <c r="E85" s="72"/>
      <c r="F85" s="72"/>
      <c r="G85" s="67"/>
      <c r="H85" s="68"/>
      <c r="I85" s="55"/>
      <c r="J85" s="55"/>
      <c r="K85" s="30"/>
      <c r="L85" s="31"/>
      <c r="M85" s="69"/>
      <c r="N85" s="33">
        <f t="shared" si="5"/>
        <v>0</v>
      </c>
      <c r="O85" s="37"/>
      <c r="P85" s="35" t="str">
        <f t="shared" si="1"/>
        <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7">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7"/>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7"/>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7"/>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7"/>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7"/>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7"/>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7"/>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7"/>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7"/>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7"/>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7"/>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7"/>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7"/>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7"/>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7"/>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7"/>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7"/>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7"/>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7"/>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7"/>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7"/>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7"/>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7"/>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7"/>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7"/>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7"/>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7"/>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7"/>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7"/>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7"/>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7"/>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7"/>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7"/>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7"/>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7"/>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7"/>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7"/>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7"/>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7"/>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7"/>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7"/>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7"/>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7"/>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7"/>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7"/>
        <v>0</v>
      </c>
      <c r="O145" s="37"/>
      <c r="P145" s="35" t="str">
        <f t="shared" si="1"/>
        <v/>
      </c>
      <c r="R145" s="2"/>
    </row>
    <row r="146" spans="1:18" ht="30" customHeight="1">
      <c r="A146" s="36">
        <v>40</v>
      </c>
      <c r="B146" s="28"/>
      <c r="C146" s="29"/>
      <c r="D146" s="71"/>
      <c r="E146" s="72"/>
      <c r="F146" s="72"/>
      <c r="G146" s="67"/>
      <c r="H146" s="68"/>
      <c r="I146" s="55"/>
      <c r="J146" s="55"/>
      <c r="K146" s="30"/>
      <c r="L146" s="31"/>
      <c r="M146" s="69"/>
      <c r="N146" s="33">
        <f t="shared" si="7"/>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7"/>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7"/>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C13 B131:B148 B80:B86 B11:B13">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R5" sqref="R5"/>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8" t="s">
        <v>0</v>
      </c>
      <c r="C1" s="128"/>
      <c r="D1" s="119" t="s">
        <v>39</v>
      </c>
      <c r="E1" s="119"/>
      <c r="F1" s="41" t="s">
        <v>42</v>
      </c>
      <c r="G1" s="40" t="s">
        <v>53</v>
      </c>
      <c r="L1" s="8" t="s">
        <v>29</v>
      </c>
      <c r="M1" s="3">
        <f>+P1-N7</f>
        <v>0</v>
      </c>
      <c r="N1" s="5" t="s">
        <v>1</v>
      </c>
      <c r="O1" s="6"/>
      <c r="P1" s="85">
        <f>SUM(H7:M7)</f>
        <v>1651.1200000000001</v>
      </c>
      <c r="Q1" s="3" t="s">
        <v>27</v>
      </c>
      <c r="R1" s="112">
        <f>SUM(R11:R20)</f>
        <v>1333.21</v>
      </c>
    </row>
    <row r="2" spans="1:18" s="8" customFormat="1" ht="57.75" customHeight="1">
      <c r="A2" s="4"/>
      <c r="B2" s="118" t="s">
        <v>2</v>
      </c>
      <c r="C2" s="118"/>
      <c r="D2" s="119"/>
      <c r="E2" s="119"/>
      <c r="F2" s="9"/>
      <c r="G2" s="9"/>
      <c r="N2" s="10" t="s">
        <v>3</v>
      </c>
      <c r="O2" s="11"/>
      <c r="P2" s="12"/>
      <c r="Q2" s="3" t="s">
        <v>26</v>
      </c>
      <c r="R2" s="113"/>
    </row>
    <row r="3" spans="1:18" s="8" customFormat="1" ht="35.25" customHeight="1">
      <c r="A3" s="4"/>
      <c r="B3" s="118" t="s">
        <v>25</v>
      </c>
      <c r="C3" s="118"/>
      <c r="D3" s="119" t="s">
        <v>26</v>
      </c>
      <c r="E3" s="119"/>
      <c r="N3" s="10" t="s">
        <v>4</v>
      </c>
      <c r="O3" s="11"/>
      <c r="P3" s="86">
        <f>+O7</f>
        <v>1651.12</v>
      </c>
      <c r="Q3" s="13"/>
      <c r="R3" s="112">
        <f>SUM(R11:R18)</f>
        <v>1333.21</v>
      </c>
    </row>
    <row r="4" spans="1:18" s="8" customFormat="1" ht="35.25" customHeight="1" thickBot="1">
      <c r="A4" s="4"/>
      <c r="D4" s="14"/>
      <c r="E4" s="14"/>
      <c r="F4" s="10" t="s">
        <v>21</v>
      </c>
      <c r="G4" s="87">
        <v>1</v>
      </c>
      <c r="H4" s="15"/>
      <c r="I4" s="15"/>
      <c r="J4" s="2"/>
      <c r="K4" s="2"/>
      <c r="L4" s="2"/>
      <c r="M4" s="2"/>
      <c r="N4" s="16" t="s">
        <v>5</v>
      </c>
      <c r="O4" s="17"/>
      <c r="P4" s="18"/>
      <c r="Q4" s="13"/>
      <c r="R4" s="113"/>
    </row>
    <row r="5" spans="1:18" s="8" customFormat="1" ht="43.5" customHeight="1" thickTop="1" thickBot="1">
      <c r="A5" s="4"/>
      <c r="B5" s="19" t="s">
        <v>6</v>
      </c>
      <c r="C5" s="20"/>
      <c r="D5" s="46">
        <v>8</v>
      </c>
      <c r="E5" s="14"/>
      <c r="F5" s="10" t="s">
        <v>7</v>
      </c>
      <c r="G5" s="87">
        <v>1.58</v>
      </c>
      <c r="N5" s="117" t="s">
        <v>8</v>
      </c>
      <c r="O5" s="117"/>
      <c r="P5" s="88">
        <f>P1-P2-P3-P4</f>
        <v>2.2737367544323206E-13</v>
      </c>
      <c r="Q5" s="13"/>
      <c r="R5" s="112">
        <f>R1-R3</f>
        <v>0</v>
      </c>
    </row>
    <row r="6" spans="1:18" s="8" customFormat="1" ht="43.5" customHeight="1" thickTop="1" thickBot="1">
      <c r="A6" s="4"/>
      <c r="B6" s="89" t="s">
        <v>45</v>
      </c>
      <c r="C6" s="89"/>
      <c r="D6" s="14"/>
      <c r="E6" s="14"/>
      <c r="F6" s="10" t="s">
        <v>10</v>
      </c>
      <c r="G6" s="24">
        <v>11.11</v>
      </c>
      <c r="Q6" s="13"/>
    </row>
    <row r="7" spans="1:18" s="8" customFormat="1" ht="27" customHeight="1" thickTop="1" thickBot="1">
      <c r="A7" s="151" t="s">
        <v>46</v>
      </c>
      <c r="B7" s="152"/>
      <c r="C7" s="153"/>
      <c r="D7" s="154" t="s">
        <v>11</v>
      </c>
      <c r="E7" s="155"/>
      <c r="F7" s="156"/>
      <c r="G7" s="25">
        <f>SUM(G11:G27)</f>
        <v>0</v>
      </c>
      <c r="H7" s="90">
        <f t="shared" ref="H7:O7" si="0">SUM(H11:H27)</f>
        <v>0</v>
      </c>
      <c r="I7" s="91">
        <f t="shared" si="0"/>
        <v>0</v>
      </c>
      <c r="J7" s="91">
        <f t="shared" si="0"/>
        <v>0</v>
      </c>
      <c r="K7" s="91">
        <f t="shared" si="0"/>
        <v>1531.42</v>
      </c>
      <c r="L7" s="91">
        <f t="shared" si="0"/>
        <v>119.69999999999999</v>
      </c>
      <c r="M7" s="92">
        <f t="shared" si="0"/>
        <v>0</v>
      </c>
      <c r="N7" s="90">
        <f t="shared" si="0"/>
        <v>1651.12</v>
      </c>
      <c r="O7" s="93">
        <f t="shared" si="0"/>
        <v>1651.12</v>
      </c>
      <c r="P7" s="13">
        <f>+N7-SUM(H7:M7)</f>
        <v>0</v>
      </c>
    </row>
    <row r="8" spans="1:18" ht="36" customHeight="1" thickTop="1" thickBot="1">
      <c r="A8" s="134"/>
      <c r="B8" s="136" t="s">
        <v>12</v>
      </c>
      <c r="C8" s="136" t="s">
        <v>13</v>
      </c>
      <c r="D8" s="138" t="s">
        <v>24</v>
      </c>
      <c r="E8" s="137" t="s">
        <v>47</v>
      </c>
      <c r="F8" s="139" t="s">
        <v>48</v>
      </c>
      <c r="G8" s="140" t="s">
        <v>15</v>
      </c>
      <c r="H8" s="121" t="s">
        <v>16</v>
      </c>
      <c r="I8" s="121" t="s">
        <v>33</v>
      </c>
      <c r="J8" s="120" t="s">
        <v>35</v>
      </c>
      <c r="K8" s="120" t="s">
        <v>34</v>
      </c>
      <c r="L8" s="157" t="s">
        <v>49</v>
      </c>
      <c r="M8" s="158"/>
      <c r="N8" s="133" t="s">
        <v>17</v>
      </c>
      <c r="O8" s="145" t="s">
        <v>18</v>
      </c>
      <c r="P8" s="131" t="s">
        <v>19</v>
      </c>
      <c r="Q8" s="2"/>
      <c r="R8" s="146" t="s">
        <v>50</v>
      </c>
    </row>
    <row r="9" spans="1:18" ht="36" customHeight="1" thickTop="1" thickBot="1">
      <c r="A9" s="135"/>
      <c r="B9" s="137" t="s">
        <v>12</v>
      </c>
      <c r="C9" s="137"/>
      <c r="D9" s="137"/>
      <c r="E9" s="137"/>
      <c r="F9" s="139"/>
      <c r="G9" s="140"/>
      <c r="H9" s="121" t="s">
        <v>33</v>
      </c>
      <c r="I9" s="121" t="s">
        <v>33</v>
      </c>
      <c r="J9" s="121"/>
      <c r="K9" s="121" t="s">
        <v>32</v>
      </c>
      <c r="L9" s="126" t="s">
        <v>22</v>
      </c>
      <c r="M9" s="150" t="s">
        <v>23</v>
      </c>
      <c r="N9" s="133"/>
      <c r="O9" s="145"/>
      <c r="P9" s="131"/>
      <c r="Q9" s="2"/>
      <c r="R9" s="147"/>
    </row>
    <row r="10" spans="1:18" ht="37.5" customHeight="1" thickTop="1" thickBot="1">
      <c r="A10" s="135"/>
      <c r="B10" s="137"/>
      <c r="C10" s="137"/>
      <c r="D10" s="137"/>
      <c r="E10" s="137"/>
      <c r="F10" s="139"/>
      <c r="G10" s="26" t="s">
        <v>20</v>
      </c>
      <c r="H10" s="121"/>
      <c r="I10" s="121"/>
      <c r="J10" s="121"/>
      <c r="K10" s="121"/>
      <c r="L10" s="149"/>
      <c r="M10" s="130"/>
      <c r="N10" s="133"/>
      <c r="O10" s="145"/>
      <c r="P10" s="131"/>
      <c r="Q10" s="2"/>
      <c r="R10" s="148"/>
    </row>
    <row r="11" spans="1:18" ht="30" customHeight="1" thickTop="1">
      <c r="A11" s="27">
        <v>1</v>
      </c>
      <c r="B11" s="38">
        <v>41061</v>
      </c>
      <c r="C11" s="29"/>
      <c r="D11" s="94" t="s">
        <v>51</v>
      </c>
      <c r="E11" s="95" t="s">
        <v>41</v>
      </c>
      <c r="F11" s="96" t="s">
        <v>52</v>
      </c>
      <c r="G11" s="97"/>
      <c r="H11" s="98"/>
      <c r="I11" s="30"/>
      <c r="J11" s="31"/>
      <c r="K11" s="69"/>
      <c r="L11" s="69">
        <v>39.9</v>
      </c>
      <c r="M11" s="99"/>
      <c r="N11" s="33">
        <f>SUM(H11:M11)</f>
        <v>39.9</v>
      </c>
      <c r="O11" s="34">
        <v>39.9</v>
      </c>
      <c r="P11" s="35"/>
      <c r="Q11" s="2"/>
      <c r="R11" s="114">
        <v>31.53</v>
      </c>
    </row>
    <row r="12" spans="1:18" ht="30" customHeight="1">
      <c r="A12" s="36">
        <v>2</v>
      </c>
      <c r="B12" s="38">
        <v>41091</v>
      </c>
      <c r="C12" s="100"/>
      <c r="D12" s="94" t="s">
        <v>51</v>
      </c>
      <c r="E12" s="95" t="s">
        <v>41</v>
      </c>
      <c r="F12" s="101" t="s">
        <v>52</v>
      </c>
      <c r="G12" s="97"/>
      <c r="H12" s="98"/>
      <c r="I12" s="30"/>
      <c r="J12" s="31"/>
      <c r="K12" s="69"/>
      <c r="L12" s="32">
        <v>39.9</v>
      </c>
      <c r="M12" s="99"/>
      <c r="N12" s="33">
        <f t="shared" ref="N12:N14" si="1">SUM(H12:M12)</f>
        <v>39.9</v>
      </c>
      <c r="O12" s="37">
        <v>39.9</v>
      </c>
      <c r="P12" s="35"/>
      <c r="Q12" s="2"/>
      <c r="R12" s="115">
        <v>31.53</v>
      </c>
    </row>
    <row r="13" spans="1:18" ht="30" customHeight="1">
      <c r="A13" s="36">
        <v>3</v>
      </c>
      <c r="B13" s="38">
        <v>41122</v>
      </c>
      <c r="C13" s="29"/>
      <c r="D13" s="95" t="s">
        <v>51</v>
      </c>
      <c r="E13" s="95" t="s">
        <v>41</v>
      </c>
      <c r="F13" s="96" t="s">
        <v>52</v>
      </c>
      <c r="G13" s="97"/>
      <c r="H13" s="98">
        <f t="shared" ref="H13:H27" si="2">IF($D$3="si",($G$5/$G$6*G13),IF($D$3="no",G13*$G$4,0))</f>
        <v>0</v>
      </c>
      <c r="I13" s="30"/>
      <c r="J13" s="31"/>
      <c r="K13" s="69"/>
      <c r="L13" s="32">
        <v>39.9</v>
      </c>
      <c r="M13" s="99"/>
      <c r="N13" s="33">
        <f t="shared" si="1"/>
        <v>39.9</v>
      </c>
      <c r="O13" s="37">
        <v>39.9</v>
      </c>
      <c r="P13" s="35"/>
      <c r="Q13" s="2"/>
      <c r="R13" s="115">
        <v>32.479999999999997</v>
      </c>
    </row>
    <row r="14" spans="1:18" ht="30" customHeight="1">
      <c r="A14" s="36">
        <v>4</v>
      </c>
      <c r="B14" s="28">
        <v>41072</v>
      </c>
      <c r="C14" s="29"/>
      <c r="D14" s="95" t="s">
        <v>55</v>
      </c>
      <c r="E14" s="95" t="s">
        <v>41</v>
      </c>
      <c r="F14" s="96" t="s">
        <v>52</v>
      </c>
      <c r="G14" s="97"/>
      <c r="H14" s="98">
        <f t="shared" si="2"/>
        <v>0</v>
      </c>
      <c r="I14" s="30"/>
      <c r="J14" s="31"/>
      <c r="K14" s="69">
        <v>157.47999999999999</v>
      </c>
      <c r="L14" s="32"/>
      <c r="M14" s="99"/>
      <c r="N14" s="33">
        <f t="shared" si="1"/>
        <v>157.47999999999999</v>
      </c>
      <c r="O14" s="37">
        <v>157.47999999999999</v>
      </c>
      <c r="P14" s="35" t="str">
        <f t="shared" ref="P14:P27" si="3">IF(F14="Milano","X","")</f>
        <v/>
      </c>
      <c r="Q14" s="2"/>
      <c r="R14" s="115">
        <v>125.87</v>
      </c>
    </row>
    <row r="15" spans="1:18" ht="30" customHeight="1">
      <c r="A15" s="36">
        <v>5</v>
      </c>
      <c r="B15" s="28">
        <v>41099</v>
      </c>
      <c r="C15" s="29"/>
      <c r="D15" s="95" t="s">
        <v>55</v>
      </c>
      <c r="E15" s="95" t="s">
        <v>41</v>
      </c>
      <c r="F15" s="96" t="s">
        <v>52</v>
      </c>
      <c r="G15" s="97"/>
      <c r="H15" s="98">
        <f t="shared" si="2"/>
        <v>0</v>
      </c>
      <c r="I15" s="30"/>
      <c r="J15" s="31"/>
      <c r="K15" s="69">
        <v>35.979999999999997</v>
      </c>
      <c r="L15" s="32"/>
      <c r="M15" s="99"/>
      <c r="N15" s="33">
        <f t="shared" ref="N15:N27" si="4">SUM(H15:M15)</f>
        <v>35.979999999999997</v>
      </c>
      <c r="O15" s="37">
        <v>35.979999999999997</v>
      </c>
      <c r="P15" s="35" t="str">
        <f t="shared" si="3"/>
        <v/>
      </c>
      <c r="Q15" s="2"/>
      <c r="R15" s="116">
        <v>29.22</v>
      </c>
    </row>
    <row r="16" spans="1:18" ht="30" customHeight="1">
      <c r="A16" s="36">
        <v>6</v>
      </c>
      <c r="B16" s="28">
        <v>41099</v>
      </c>
      <c r="C16" s="29"/>
      <c r="D16" s="95" t="s">
        <v>55</v>
      </c>
      <c r="E16" s="95" t="s">
        <v>41</v>
      </c>
      <c r="F16" s="96" t="s">
        <v>52</v>
      </c>
      <c r="G16" s="97"/>
      <c r="H16" s="98">
        <f t="shared" si="2"/>
        <v>0</v>
      </c>
      <c r="I16" s="30"/>
      <c r="J16" s="31"/>
      <c r="K16" s="69">
        <v>237.96</v>
      </c>
      <c r="L16" s="32"/>
      <c r="M16" s="99"/>
      <c r="N16" s="33">
        <f t="shared" si="4"/>
        <v>237.96</v>
      </c>
      <c r="O16" s="37">
        <v>237.96</v>
      </c>
      <c r="P16" s="35" t="str">
        <f t="shared" si="3"/>
        <v/>
      </c>
      <c r="Q16" s="2"/>
      <c r="R16" s="115">
        <v>193.24</v>
      </c>
    </row>
    <row r="17" spans="1:18" ht="30" customHeight="1">
      <c r="A17" s="36">
        <v>7</v>
      </c>
      <c r="B17" s="28">
        <v>41148</v>
      </c>
      <c r="C17" s="29"/>
      <c r="D17" s="95" t="s">
        <v>56</v>
      </c>
      <c r="E17" s="95" t="s">
        <v>41</v>
      </c>
      <c r="F17" s="96" t="s">
        <v>52</v>
      </c>
      <c r="G17" s="97"/>
      <c r="H17" s="98">
        <f t="shared" si="2"/>
        <v>0</v>
      </c>
      <c r="I17" s="30"/>
      <c r="J17" s="31"/>
      <c r="K17" s="69">
        <v>400</v>
      </c>
      <c r="L17" s="32"/>
      <c r="M17" s="99"/>
      <c r="N17" s="33">
        <f t="shared" si="4"/>
        <v>400</v>
      </c>
      <c r="O17" s="37">
        <v>400</v>
      </c>
      <c r="P17" s="35" t="str">
        <f t="shared" si="3"/>
        <v/>
      </c>
      <c r="Q17" s="2"/>
      <c r="R17" s="115">
        <v>319.49</v>
      </c>
    </row>
    <row r="18" spans="1:18" ht="30" customHeight="1">
      <c r="A18" s="36">
        <v>8</v>
      </c>
      <c r="B18" s="28">
        <v>41080</v>
      </c>
      <c r="C18" s="29"/>
      <c r="D18" s="95" t="s">
        <v>57</v>
      </c>
      <c r="E18" s="95" t="s">
        <v>41</v>
      </c>
      <c r="F18" s="96" t="s">
        <v>52</v>
      </c>
      <c r="G18" s="97"/>
      <c r="H18" s="98">
        <f t="shared" si="2"/>
        <v>0</v>
      </c>
      <c r="I18" s="30"/>
      <c r="J18" s="31"/>
      <c r="K18" s="69">
        <v>700</v>
      </c>
      <c r="L18" s="32"/>
      <c r="M18" s="99"/>
      <c r="N18" s="33">
        <f t="shared" si="4"/>
        <v>700</v>
      </c>
      <c r="O18" s="37">
        <v>700</v>
      </c>
      <c r="P18" s="35" t="str">
        <f t="shared" si="3"/>
        <v/>
      </c>
      <c r="Q18" s="2"/>
      <c r="R18" s="115">
        <v>569.85</v>
      </c>
    </row>
    <row r="19" spans="1:18" ht="30" customHeight="1">
      <c r="A19" s="36">
        <v>9</v>
      </c>
      <c r="B19" s="28"/>
      <c r="C19" s="100"/>
      <c r="D19" s="95"/>
      <c r="E19" s="95"/>
      <c r="F19" s="103"/>
      <c r="G19" s="97"/>
      <c r="H19" s="98">
        <f t="shared" si="2"/>
        <v>0</v>
      </c>
      <c r="I19" s="30"/>
      <c r="J19" s="31"/>
      <c r="K19" s="69"/>
      <c r="L19" s="32"/>
      <c r="M19" s="99"/>
      <c r="N19" s="33">
        <f t="shared" si="4"/>
        <v>0</v>
      </c>
      <c r="O19" s="37"/>
      <c r="P19" s="35" t="str">
        <f t="shared" si="3"/>
        <v/>
      </c>
      <c r="Q19" s="2"/>
      <c r="R19" s="115"/>
    </row>
    <row r="20" spans="1:18" ht="30" customHeight="1">
      <c r="A20" s="36">
        <v>10</v>
      </c>
      <c r="B20" s="28"/>
      <c r="C20" s="100"/>
      <c r="D20" s="95"/>
      <c r="E20" s="95"/>
      <c r="F20" s="103"/>
      <c r="G20" s="97"/>
      <c r="H20" s="98">
        <f t="shared" si="2"/>
        <v>0</v>
      </c>
      <c r="I20" s="30"/>
      <c r="J20" s="31"/>
      <c r="K20" s="69"/>
      <c r="L20" s="32"/>
      <c r="M20" s="99"/>
      <c r="N20" s="33">
        <f t="shared" si="4"/>
        <v>0</v>
      </c>
      <c r="O20" s="37"/>
      <c r="P20" s="35" t="str">
        <f t="shared" si="3"/>
        <v/>
      </c>
      <c r="Q20" s="2"/>
      <c r="R20" s="115"/>
    </row>
    <row r="21" spans="1:18" ht="30" customHeight="1">
      <c r="A21" s="36">
        <v>11</v>
      </c>
      <c r="B21" s="28"/>
      <c r="C21" s="100"/>
      <c r="D21" s="95"/>
      <c r="E21" s="95"/>
      <c r="F21" s="100"/>
      <c r="G21" s="97"/>
      <c r="H21" s="98">
        <f t="shared" si="2"/>
        <v>0</v>
      </c>
      <c r="I21" s="30"/>
      <c r="J21" s="104"/>
      <c r="K21" s="32"/>
      <c r="L21" s="32"/>
      <c r="M21" s="99"/>
      <c r="N21" s="33">
        <f t="shared" si="4"/>
        <v>0</v>
      </c>
      <c r="O21" s="37"/>
      <c r="P21" s="35" t="str">
        <f t="shared" si="3"/>
        <v/>
      </c>
      <c r="Q21" s="2"/>
      <c r="R21" s="115"/>
    </row>
    <row r="22" spans="1:18" ht="30" customHeight="1">
      <c r="A22" s="36">
        <v>12</v>
      </c>
      <c r="B22" s="28"/>
      <c r="C22" s="100"/>
      <c r="D22" s="95"/>
      <c r="E22" s="95"/>
      <c r="F22" s="100"/>
      <c r="G22" s="97"/>
      <c r="H22" s="98">
        <f t="shared" si="2"/>
        <v>0</v>
      </c>
      <c r="I22" s="31"/>
      <c r="J22" s="31"/>
      <c r="K22" s="69"/>
      <c r="L22" s="32"/>
      <c r="M22" s="99"/>
      <c r="N22" s="33">
        <f t="shared" si="4"/>
        <v>0</v>
      </c>
      <c r="O22" s="37"/>
      <c r="P22" s="35" t="str">
        <f t="shared" si="3"/>
        <v/>
      </c>
      <c r="Q22" s="2"/>
      <c r="R22" s="115"/>
    </row>
    <row r="23" spans="1:18" ht="30" customHeight="1">
      <c r="A23" s="36">
        <v>13</v>
      </c>
      <c r="B23" s="38"/>
      <c r="C23" s="100"/>
      <c r="D23" s="105"/>
      <c r="E23" s="103"/>
      <c r="F23" s="106"/>
      <c r="G23" s="97"/>
      <c r="H23" s="98">
        <f t="shared" si="2"/>
        <v>0</v>
      </c>
      <c r="I23" s="39"/>
      <c r="J23" s="104"/>
      <c r="K23" s="32"/>
      <c r="L23" s="32"/>
      <c r="M23" s="99"/>
      <c r="N23" s="33">
        <f t="shared" si="4"/>
        <v>0</v>
      </c>
      <c r="O23" s="37"/>
      <c r="P23" s="35" t="str">
        <f t="shared" si="3"/>
        <v/>
      </c>
      <c r="Q23" s="2"/>
      <c r="R23" s="115"/>
    </row>
    <row r="24" spans="1:18" ht="30" customHeight="1">
      <c r="A24" s="36">
        <v>14</v>
      </c>
      <c r="B24" s="38"/>
      <c r="C24" s="100"/>
      <c r="D24" s="105"/>
      <c r="E24" s="103"/>
      <c r="F24" s="106"/>
      <c r="G24" s="97"/>
      <c r="H24" s="98">
        <f t="shared" si="2"/>
        <v>0</v>
      </c>
      <c r="I24" s="39"/>
      <c r="J24" s="104"/>
      <c r="K24" s="32"/>
      <c r="L24" s="32"/>
      <c r="M24" s="99"/>
      <c r="N24" s="33">
        <f t="shared" si="4"/>
        <v>0</v>
      </c>
      <c r="O24" s="37"/>
      <c r="P24" s="35" t="str">
        <f t="shared" si="3"/>
        <v/>
      </c>
      <c r="Q24" s="2"/>
      <c r="R24" s="102"/>
    </row>
    <row r="25" spans="1:18" ht="30" customHeight="1">
      <c r="A25" s="36">
        <v>15</v>
      </c>
      <c r="B25" s="38"/>
      <c r="C25" s="100"/>
      <c r="D25" s="105"/>
      <c r="E25" s="103"/>
      <c r="F25" s="106"/>
      <c r="G25" s="97"/>
      <c r="H25" s="98">
        <f t="shared" si="2"/>
        <v>0</v>
      </c>
      <c r="I25" s="39"/>
      <c r="J25" s="104"/>
      <c r="K25" s="32"/>
      <c r="L25" s="32"/>
      <c r="M25" s="99"/>
      <c r="N25" s="33">
        <f t="shared" si="4"/>
        <v>0</v>
      </c>
      <c r="O25" s="37"/>
      <c r="P25" s="35" t="str">
        <f t="shared" si="3"/>
        <v/>
      </c>
      <c r="Q25" s="2"/>
      <c r="R25" s="102"/>
    </row>
    <row r="26" spans="1:18" ht="30" customHeight="1">
      <c r="A26" s="36">
        <v>16</v>
      </c>
      <c r="B26" s="38"/>
      <c r="C26" s="100"/>
      <c r="D26" s="105"/>
      <c r="E26" s="103"/>
      <c r="F26" s="106"/>
      <c r="G26" s="97"/>
      <c r="H26" s="98">
        <f t="shared" si="2"/>
        <v>0</v>
      </c>
      <c r="I26" s="39"/>
      <c r="J26" s="104"/>
      <c r="K26" s="32"/>
      <c r="L26" s="32"/>
      <c r="M26" s="99"/>
      <c r="N26" s="33">
        <f t="shared" si="4"/>
        <v>0</v>
      </c>
      <c r="O26" s="37"/>
      <c r="P26" s="35" t="str">
        <f t="shared" si="3"/>
        <v/>
      </c>
      <c r="Q26" s="2"/>
      <c r="R26" s="102"/>
    </row>
    <row r="27" spans="1:18" ht="30" customHeight="1">
      <c r="A27" s="36">
        <v>17</v>
      </c>
      <c r="B27" s="38"/>
      <c r="C27" s="100"/>
      <c r="D27" s="105"/>
      <c r="E27" s="103"/>
      <c r="F27" s="106"/>
      <c r="G27" s="97"/>
      <c r="H27" s="98">
        <f t="shared" si="2"/>
        <v>0</v>
      </c>
      <c r="I27" s="39"/>
      <c r="J27" s="104"/>
      <c r="K27" s="32"/>
      <c r="L27" s="32"/>
      <c r="M27" s="99"/>
      <c r="N27" s="33">
        <f t="shared" si="4"/>
        <v>0</v>
      </c>
      <c r="O27" s="37"/>
      <c r="P27" s="35" t="str">
        <f t="shared" si="3"/>
        <v/>
      </c>
      <c r="Q27" s="2"/>
      <c r="R27" s="102"/>
    </row>
    <row r="28" spans="1:18" s="48" customFormat="1" ht="41.25" customHeight="1">
      <c r="A28" s="47"/>
      <c r="B28" s="107"/>
      <c r="C28" s="107"/>
      <c r="D28" s="107"/>
      <c r="G28" s="108"/>
      <c r="H28" s="108"/>
      <c r="I28" s="108"/>
      <c r="J28" s="108"/>
      <c r="K28" s="109"/>
      <c r="Q28" s="110"/>
    </row>
    <row r="29" spans="1:18" s="48" customFormat="1">
      <c r="A29" s="47"/>
      <c r="B29" s="48" t="s">
        <v>36</v>
      </c>
      <c r="G29" s="48" t="s">
        <v>38</v>
      </c>
      <c r="L29" s="111" t="s">
        <v>37</v>
      </c>
      <c r="M29" s="111"/>
      <c r="N29" s="111"/>
      <c r="Q29" s="110"/>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0" priority="1" operator="notEqual">
      <formula>0</formula>
    </cfRule>
  </conditionalFormatting>
  <dataValidations count="12">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2012-10-12T14:24:03Z</cp:lastPrinted>
  <dcterms:created xsi:type="dcterms:W3CDTF">2007-03-06T14:42:56Z</dcterms:created>
  <dcterms:modified xsi:type="dcterms:W3CDTF">2012-10-12T14:25:30Z</dcterms:modified>
</cp:coreProperties>
</file>