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bookViews>
  <sheets>
    <sheet name="Nota Spese Italia" sheetId="1" r:id="rId1"/>
    <sheet name="Nota Spese CZK" sheetId="3" r:id="rId2"/>
    <sheet name="Nota Spese USD" sheetId="4" r:id="rId3"/>
  </sheets>
  <definedNames>
    <definedName name="_xlnm.Print_Area" localSheetId="0">'Nota Spese Italia'!$A$1:$S$76</definedName>
    <definedName name="_xlnm.Print_Titles" localSheetId="0">'Nota Spese Italia'!$7:$10</definedName>
  </definedNames>
  <calcPr calcId="125725"/>
</workbook>
</file>

<file path=xl/calcChain.xml><?xml version="1.0" encoding="utf-8"?>
<calcChain xmlns="http://schemas.openxmlformats.org/spreadsheetml/2006/main">
  <c r="Q3" i="3"/>
  <c r="Q1"/>
  <c r="P29" i="4"/>
  <c r="N29"/>
  <c r="H29"/>
  <c r="P28"/>
  <c r="H28"/>
  <c r="N28" s="1"/>
  <c r="P27"/>
  <c r="N27"/>
  <c r="H27"/>
  <c r="P26"/>
  <c r="H26"/>
  <c r="N26" s="1"/>
  <c r="P25"/>
  <c r="N25"/>
  <c r="H25"/>
  <c r="P24"/>
  <c r="H24"/>
  <c r="N24" s="1"/>
  <c r="P23"/>
  <c r="N23"/>
  <c r="H23"/>
  <c r="P22"/>
  <c r="H22"/>
  <c r="N22" s="1"/>
  <c r="P21"/>
  <c r="N21"/>
  <c r="H21"/>
  <c r="P20"/>
  <c r="H20"/>
  <c r="N20" s="1"/>
  <c r="P19"/>
  <c r="N19"/>
  <c r="H19"/>
  <c r="P18"/>
  <c r="H18"/>
  <c r="N18" s="1"/>
  <c r="P17"/>
  <c r="N17"/>
  <c r="H17"/>
  <c r="P16"/>
  <c r="H16"/>
  <c r="N16" s="1"/>
  <c r="P15"/>
  <c r="N15"/>
  <c r="H15"/>
  <c r="P14"/>
  <c r="N14"/>
  <c r="N13"/>
  <c r="H12"/>
  <c r="N12" s="1"/>
  <c r="H11"/>
  <c r="N11" s="1"/>
  <c r="O7"/>
  <c r="P3" s="1"/>
  <c r="M7"/>
  <c r="L7"/>
  <c r="K7"/>
  <c r="J7"/>
  <c r="I7"/>
  <c r="G7"/>
  <c r="Q1"/>
  <c r="Q5" s="1"/>
  <c r="K7" i="1"/>
  <c r="J7"/>
  <c r="N7"/>
  <c r="O7"/>
  <c r="L7"/>
  <c r="M7"/>
  <c r="N61"/>
  <c r="N60"/>
  <c r="N59"/>
  <c r="N58"/>
  <c r="N57"/>
  <c r="N56"/>
  <c r="N7" i="4" l="1"/>
  <c r="P7" s="1"/>
  <c r="H7"/>
  <c r="P1" s="1"/>
  <c r="N15" i="1"/>
  <c r="N19"/>
  <c r="N18"/>
  <c r="N17"/>
  <c r="N16"/>
  <c r="N14"/>
  <c r="N13"/>
  <c r="N12"/>
  <c r="N35"/>
  <c r="N34"/>
  <c r="N13" i="3"/>
  <c r="P29"/>
  <c r="H29"/>
  <c r="N29" s="1"/>
  <c r="P28"/>
  <c r="N28"/>
  <c r="H28"/>
  <c r="P27"/>
  <c r="H27"/>
  <c r="N27" s="1"/>
  <c r="P26"/>
  <c r="N26"/>
  <c r="H26"/>
  <c r="P25"/>
  <c r="H25"/>
  <c r="N25" s="1"/>
  <c r="P24"/>
  <c r="H24"/>
  <c r="N24" s="1"/>
  <c r="P23"/>
  <c r="H23"/>
  <c r="N23" s="1"/>
  <c r="P22"/>
  <c r="N22"/>
  <c r="H22"/>
  <c r="P21"/>
  <c r="H21"/>
  <c r="N21" s="1"/>
  <c r="P20"/>
  <c r="N20"/>
  <c r="H20"/>
  <c r="P19"/>
  <c r="H19"/>
  <c r="N19" s="1"/>
  <c r="P18"/>
  <c r="H18"/>
  <c r="N18" s="1"/>
  <c r="P17"/>
  <c r="H17"/>
  <c r="N17" s="1"/>
  <c r="P16"/>
  <c r="H16"/>
  <c r="N16" s="1"/>
  <c r="P15"/>
  <c r="H15"/>
  <c r="N15" s="1"/>
  <c r="P14"/>
  <c r="N14"/>
  <c r="H12"/>
  <c r="N12" s="1"/>
  <c r="H11"/>
  <c r="N11" s="1"/>
  <c r="O7"/>
  <c r="P3" s="1"/>
  <c r="M7"/>
  <c r="L7"/>
  <c r="K7"/>
  <c r="J7"/>
  <c r="I7"/>
  <c r="H7"/>
  <c r="G7"/>
  <c r="P5" i="4" l="1"/>
  <c r="M1"/>
  <c r="Q5" i="3"/>
  <c r="P1"/>
  <c r="N7"/>
  <c r="P5"/>
  <c r="P7"/>
  <c r="N55" i="1"/>
  <c r="N51"/>
  <c r="N54"/>
  <c r="N53"/>
  <c r="N52"/>
  <c r="N50"/>
  <c r="N38"/>
  <c r="N39"/>
  <c r="N28"/>
  <c r="N30"/>
  <c r="N29"/>
  <c r="N36"/>
  <c r="N33"/>
  <c r="M1" i="3" l="1"/>
  <c r="N49" i="1" l="1"/>
  <c r="N48"/>
  <c r="N47"/>
  <c r="N46"/>
  <c r="N45"/>
  <c r="N44"/>
  <c r="N43"/>
  <c r="N42"/>
  <c r="N41"/>
  <c r="N40"/>
  <c r="N37"/>
  <c r="N32"/>
  <c r="N31"/>
  <c r="N27"/>
  <c r="N26"/>
  <c r="N25"/>
  <c r="N24"/>
  <c r="N23"/>
  <c r="N22"/>
  <c r="N21"/>
  <c r="N20"/>
  <c r="N11"/>
  <c r="P3" l="1"/>
  <c r="I7"/>
  <c r="G7" l="1"/>
  <c r="H7" l="1"/>
  <c r="P1" s="1"/>
  <c r="P5" l="1"/>
  <c r="M1"/>
  <c r="P7"/>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<sst xmlns="http://schemas.openxmlformats.org/spreadsheetml/2006/main" count="313" uniqueCount="81">
  <si>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</si>
  <si>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</si>
  <si>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</si>
  <si>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</si>
  <si>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</si>
  <si>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</si>
  <si>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</si>
  <si>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</si>
  <si>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</si>
  <si>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</si>
  <si>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</si>
  <si>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</si>
  <si>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</si>
  <si>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</si>
  <si>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</si>
  <si>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</si>
  <si>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</si>
  <si>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</si>
  <si>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</si>
  <si>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</si>
  <si>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</si>
  <si>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</si>
  <si>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</si>
  <si>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</si>
  <si>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</si>
  <si>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</si>
  <si>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</si>
  <si>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</si>
  <si>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</si>
  <si>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</si>
  <si>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</si>
  <si>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</si>
  <si>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</si>
  <si>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</si>
  <si>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</si>
  <si>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</si>
  <si>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</si>
  <si>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</si>
  <si>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David Vincenzetti</t>
  </si>
  <si>
    <t>Taxi</t>
  </si>
  <si>
    <t>Milano</t>
  </si>
  <si>
    <t>Valeriano Bedeschi</t>
  </si>
  <si>
    <t>SPESE ESTERO</t>
  </si>
  <si>
    <t>Paese</t>
  </si>
  <si>
    <t>Valuta</t>
  </si>
  <si>
    <t>SPESE VITTO / ALLOGGIO</t>
  </si>
  <si>
    <t>Controvalore € Carta Credito</t>
  </si>
  <si>
    <t xml:space="preserve"> </t>
  </si>
  <si>
    <t>Dufrital SpA</t>
  </si>
  <si>
    <t>Malpensa</t>
  </si>
  <si>
    <t>Dolce Bio</t>
  </si>
  <si>
    <t>Carta UCG</t>
  </si>
  <si>
    <t>Cartasì</t>
  </si>
  <si>
    <t>USD</t>
  </si>
  <si>
    <t>GIUGNO</t>
  </si>
  <si>
    <t>06_01</t>
  </si>
  <si>
    <t>Sea Services Srl - Bar Satellite</t>
  </si>
  <si>
    <t>Varie</t>
  </si>
  <si>
    <t>Carlo Alberto Bar Sas</t>
  </si>
  <si>
    <t>Nuovo Talmone</t>
  </si>
  <si>
    <t>MyChef Rist.</t>
  </si>
  <si>
    <t>06_02</t>
  </si>
  <si>
    <t>(importi in Valuta  CZK)</t>
  </si>
  <si>
    <t>Jan Kulveit</t>
  </si>
  <si>
    <t>Praga</t>
  </si>
  <si>
    <t>Airest Czech Republic</t>
  </si>
  <si>
    <t>Jan Hartvich</t>
  </si>
  <si>
    <t>Dufry CE</t>
  </si>
  <si>
    <t>El Mundo del Tabaco&amp;Café</t>
  </si>
  <si>
    <t>Cambio Euro 50 = CZK 1176</t>
  </si>
  <si>
    <t>Malpensa Express</t>
  </si>
  <si>
    <t>Il Verdi</t>
  </si>
  <si>
    <t>Ristorante Da Cecco</t>
  </si>
  <si>
    <t>Downtown Palestre</t>
  </si>
  <si>
    <t>iTunes</t>
  </si>
  <si>
    <t>Amazon</t>
  </si>
  <si>
    <t>06_03</t>
  </si>
  <si>
    <t>Carta DB</t>
  </si>
  <si>
    <t>Clarion Congress Hotel Prague</t>
  </si>
  <si>
    <t>HDS Retail Czech Republic</t>
  </si>
  <si>
    <t xml:space="preserve">                  </t>
  </si>
</sst>
</file>

<file path=xl/styles.xml><?xml version="1.0" encoding="utf-8"?>
<styleSheet xmlns="http://schemas.openxmlformats.org/spreadsheetml/2006/main">
  <numFmts count="10">
    <numFmt numFmtId="8" formatCode="&quot;€&quot;\ #,##0.00;[Red]\-&quot;€&quot;\ #,##0.00"/>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2">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
      <patternFill patternType="solid">
        <fgColor rgb="FFFFFFCC"/>
        <bgColor indexed="9"/>
      </patternFill>
    </fill>
    <fill>
      <patternFill patternType="solid">
        <fgColor rgb="FFFFFFCC"/>
        <bgColor indexed="64"/>
      </patternFill>
    </fill>
  </fills>
  <borders count="60">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hair">
        <color indexed="64"/>
      </top>
      <bottom style="hair">
        <color indexed="64"/>
      </bottom>
      <diagonal/>
    </border>
  </borders>
  <cellStyleXfs count="2">
    <xf numFmtId="0" fontId="0" fillId="0" borderId="0"/>
    <xf numFmtId="164" fontId="6" fillId="0" borderId="0" applyFill="0" applyBorder="0" applyAlignment="0" applyProtection="0"/>
  </cellStyleXfs>
  <cellXfs count="121">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19" xfId="0" applyNumberFormat="1" applyFont="1" applyBorder="1" applyAlignment="1" applyProtection="1">
      <alignment horizontal="right" vertical="center"/>
      <protection locked="0"/>
    </xf>
    <xf numFmtId="164" fontId="1" fillId="3" borderId="20" xfId="1" applyFont="1" applyFill="1" applyBorder="1" applyAlignment="1" applyProtection="1">
      <alignment horizontal="right" vertical="center"/>
    </xf>
    <xf numFmtId="0" fontId="2" fillId="0" borderId="21" xfId="0" applyFont="1" applyBorder="1" applyAlignment="1" applyProtection="1">
      <alignment vertical="center"/>
    </xf>
    <xf numFmtId="169" fontId="1" fillId="6" borderId="22" xfId="0" applyNumberFormat="1" applyFont="1" applyFill="1" applyBorder="1" applyAlignment="1" applyProtection="1">
      <alignment horizontal="center" vertical="center"/>
    </xf>
    <xf numFmtId="170" fontId="1" fillId="0" borderId="18" xfId="0" applyNumberFormat="1" applyFont="1" applyBorder="1" applyAlignment="1" applyProtection="1">
      <alignment horizontal="center" vertical="center"/>
      <protection locked="0"/>
    </xf>
    <xf numFmtId="165" fontId="3" fillId="0" borderId="0" xfId="0" applyNumberFormat="1" applyFont="1" applyBorder="1" applyAlignment="1" applyProtection="1">
      <alignment vertical="center" wrapText="1"/>
    </xf>
    <xf numFmtId="165" fontId="3" fillId="0" borderId="27" xfId="0" applyNumberFormat="1"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vertical="center"/>
    </xf>
    <xf numFmtId="0" fontId="1" fillId="8" borderId="34" xfId="0" applyNumberFormat="1" applyFont="1" applyFill="1" applyBorder="1" applyAlignment="1" applyProtection="1">
      <alignment vertical="center"/>
    </xf>
    <xf numFmtId="0" fontId="2" fillId="7" borderId="28"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7" xfId="0" applyFont="1" applyFill="1" applyBorder="1" applyAlignment="1" applyProtection="1">
      <alignment horizontal="center" vertical="center"/>
    </xf>
    <xf numFmtId="168" fontId="1" fillId="2" borderId="48" xfId="0" applyNumberFormat="1" applyFont="1" applyFill="1" applyBorder="1" applyAlignment="1" applyProtection="1">
      <alignment horizontal="right" vertical="center"/>
    </xf>
    <xf numFmtId="168" fontId="1" fillId="2" borderId="49" xfId="0" applyNumberFormat="1" applyFont="1" applyFill="1" applyBorder="1" applyAlignment="1" applyProtection="1">
      <alignment horizontal="right" vertical="center"/>
    </xf>
    <xf numFmtId="168" fontId="1" fillId="2" borderId="50"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168" fontId="1" fillId="2" borderId="52"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0" fontId="1" fillId="9" borderId="53" xfId="0" applyFont="1" applyFill="1" applyBorder="1" applyAlignment="1" applyProtection="1">
      <alignment vertical="center"/>
    </xf>
    <xf numFmtId="0" fontId="2" fillId="9" borderId="0" xfId="0" applyFont="1" applyFill="1" applyBorder="1" applyAlignment="1" applyProtection="1">
      <alignment vertical="center"/>
    </xf>
    <xf numFmtId="0" fontId="1" fillId="0" borderId="21" xfId="0" applyFont="1" applyBorder="1" applyAlignment="1" applyProtection="1">
      <alignment vertical="center"/>
      <protection locked="0"/>
    </xf>
    <xf numFmtId="0" fontId="1" fillId="0" borderId="20" xfId="0" applyFont="1" applyBorder="1" applyAlignment="1" applyProtection="1">
      <alignment horizontal="left" vertical="center"/>
      <protection locked="0"/>
    </xf>
    <xf numFmtId="171" fontId="1" fillId="0" borderId="51" xfId="0" applyNumberFormat="1" applyFont="1" applyBorder="1" applyAlignment="1" applyProtection="1">
      <alignment horizontal="right" vertical="center"/>
    </xf>
    <xf numFmtId="166" fontId="2" fillId="10" borderId="3" xfId="1" applyNumberFormat="1" applyFont="1" applyFill="1" applyBorder="1" applyAlignment="1" applyProtection="1">
      <alignment horizontal="right" vertical="center"/>
      <protection locked="0"/>
    </xf>
    <xf numFmtId="4" fontId="1" fillId="10" borderId="21" xfId="0" applyNumberFormat="1" applyFont="1" applyFill="1" applyBorder="1" applyAlignment="1" applyProtection="1">
      <alignment vertical="center"/>
      <protection locked="0"/>
    </xf>
    <xf numFmtId="4" fontId="1" fillId="10" borderId="20" xfId="0" applyNumberFormat="1" applyFont="1" applyFill="1" applyBorder="1" applyAlignment="1" applyProtection="1">
      <alignment vertical="center"/>
      <protection locked="0"/>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49" fontId="1" fillId="0" borderId="18" xfId="0" applyNumberFormat="1" applyFont="1" applyBorder="1" applyAlignment="1" applyProtection="1">
      <alignment horizontal="left" vertical="center"/>
      <protection locked="0"/>
    </xf>
    <xf numFmtId="4" fontId="1" fillId="4" borderId="20" xfId="0" applyNumberFormat="1" applyFont="1" applyFill="1" applyBorder="1" applyAlignment="1" applyProtection="1">
      <alignment vertical="center"/>
      <protection locked="0"/>
    </xf>
    <xf numFmtId="0" fontId="2" fillId="0" borderId="59" xfId="0" applyFont="1" applyBorder="1" applyAlignment="1" applyProtection="1">
      <alignment vertical="center"/>
    </xf>
    <xf numFmtId="0" fontId="1" fillId="9" borderId="0" xfId="0" applyFont="1" applyFill="1" applyAlignment="1" applyProtection="1">
      <alignment horizontal="center" vertical="center"/>
    </xf>
    <xf numFmtId="0" fontId="1" fillId="9" borderId="0"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0" fontId="1" fillId="0" borderId="0" xfId="0" applyFont="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4" fontId="1" fillId="9" borderId="0" xfId="0" applyNumberFormat="1" applyFont="1" applyFill="1" applyAlignment="1" applyProtection="1">
      <alignment vertical="center"/>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5" fontId="3" fillId="0" borderId="0" xfId="0" applyNumberFormat="1" applyFont="1" applyBorder="1" applyAlignment="1" applyProtection="1">
      <alignment horizontal="center" vertical="center" wrapText="1"/>
    </xf>
    <xf numFmtId="171" fontId="1" fillId="11" borderId="15" xfId="0" applyNumberFormat="1" applyFont="1" applyFill="1" applyBorder="1" applyAlignment="1" applyProtection="1">
      <alignment horizontal="right" vertical="center"/>
      <protection locked="0"/>
    </xf>
    <xf numFmtId="0" fontId="2" fillId="7" borderId="28" xfId="0" applyFont="1" applyFill="1" applyBorder="1" applyAlignment="1" applyProtection="1">
      <alignment horizontal="center" vertical="center"/>
    </xf>
    <xf numFmtId="8" fontId="2" fillId="0" borderId="59" xfId="0" applyNumberFormat="1" applyFont="1" applyFill="1" applyBorder="1" applyAlignment="1" applyProtection="1">
      <alignment vertical="center"/>
    </xf>
    <xf numFmtId="40" fontId="2" fillId="0" borderId="59" xfId="0" applyNumberFormat="1" applyFont="1" applyFill="1" applyBorder="1" applyAlignment="1" applyProtection="1">
      <alignment vertical="center"/>
    </xf>
    <xf numFmtId="0" fontId="2" fillId="0" borderId="59" xfId="0" applyFont="1" applyFill="1" applyBorder="1" applyAlignment="1" applyProtection="1">
      <alignment horizontal="right" vertical="center"/>
    </xf>
    <xf numFmtId="0" fontId="2" fillId="0" borderId="59" xfId="0" applyFont="1" applyFill="1" applyBorder="1" applyAlignment="1" applyProtection="1">
      <alignment vertical="center"/>
    </xf>
    <xf numFmtId="0" fontId="2" fillId="7" borderId="28" xfId="0" applyFont="1" applyFill="1" applyBorder="1" applyAlignment="1" applyProtection="1">
      <alignment horizontal="center" vertical="center"/>
    </xf>
    <xf numFmtId="0" fontId="2" fillId="5" borderId="26" xfId="0" applyNumberFormat="1" applyFont="1" applyFill="1" applyBorder="1" applyAlignment="1" applyProtection="1">
      <alignment horizontal="center" vertical="center"/>
    </xf>
    <xf numFmtId="49" fontId="2" fillId="4" borderId="1" xfId="0" applyNumberFormat="1" applyFont="1" applyFill="1" applyBorder="1" applyAlignment="1" applyProtection="1">
      <alignment horizontal="left" vertical="center"/>
    </xf>
    <xf numFmtId="49" fontId="2" fillId="4" borderId="25" xfId="0" applyNumberFormat="1" applyFont="1" applyFill="1" applyBorder="1" applyAlignment="1" applyProtection="1">
      <alignment horizontal="left" vertical="center"/>
      <protection locked="0"/>
    </xf>
    <xf numFmtId="0" fontId="1" fillId="2" borderId="46"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7" borderId="35" xfId="0" applyFont="1" applyFill="1" applyBorder="1" applyAlignment="1" applyProtection="1">
      <alignment horizontal="center" vertical="center"/>
    </xf>
    <xf numFmtId="0" fontId="2" fillId="7" borderId="36" xfId="0" applyFont="1" applyFill="1" applyBorder="1" applyAlignment="1" applyProtection="1">
      <alignment horizontal="center"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49" fontId="2" fillId="4" borderId="25" xfId="0" applyNumberFormat="1" applyFont="1" applyFill="1" applyBorder="1" applyAlignment="1" applyProtection="1">
      <alignment horizontal="left" vertical="center"/>
    </xf>
    <xf numFmtId="0" fontId="1" fillId="2" borderId="42" xfId="0" applyFont="1" applyFill="1" applyBorder="1" applyAlignment="1" applyProtection="1">
      <alignment horizontal="center" vertical="center" wrapText="1"/>
    </xf>
    <xf numFmtId="0" fontId="1" fillId="2" borderId="43" xfId="0" applyFont="1" applyFill="1" applyBorder="1" applyAlignment="1" applyProtection="1">
      <alignment horizontal="center" vertical="center" wrapText="1"/>
    </xf>
    <xf numFmtId="0" fontId="2" fillId="0" borderId="24" xfId="0" applyFont="1" applyBorder="1" applyAlignment="1" applyProtection="1">
      <alignment horizontal="center" vertical="center" textRotation="180"/>
    </xf>
    <xf numFmtId="0" fontId="2" fillId="3" borderId="43"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 fillId="6" borderId="31"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28"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0" fontId="1" fillId="2" borderId="38" xfId="0" applyFont="1" applyFill="1" applyBorder="1" applyAlignment="1" applyProtection="1">
      <alignment horizontal="center" vertical="center" wrapText="1"/>
    </xf>
    <xf numFmtId="0" fontId="1" fillId="2" borderId="39"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4" fontId="1" fillId="0" borderId="40" xfId="0" applyNumberFormat="1" applyFont="1" applyBorder="1" applyAlignment="1" applyProtection="1">
      <alignment horizontal="center" vertical="center" wrapText="1"/>
    </xf>
    <xf numFmtId="4" fontId="1" fillId="0" borderId="24" xfId="0" applyNumberFormat="1" applyFont="1" applyBorder="1" applyAlignment="1" applyProtection="1">
      <alignment horizontal="center" vertical="center" wrapText="1"/>
    </xf>
    <xf numFmtId="0" fontId="2" fillId="0" borderId="56" xfId="0" applyFont="1" applyBorder="1" applyAlignment="1" applyProtection="1">
      <alignment horizontal="center" vertical="center" wrapText="1"/>
    </xf>
    <xf numFmtId="0" fontId="2" fillId="0" borderId="57" xfId="0" applyFont="1" applyBorder="1" applyAlignment="1" applyProtection="1">
      <alignment horizontal="center" vertical="center" wrapText="1"/>
    </xf>
    <xf numFmtId="0" fontId="2" fillId="0" borderId="58" xfId="0" applyFont="1" applyBorder="1" applyAlignment="1" applyProtection="1">
      <alignment horizontal="center" vertical="center" wrapText="1"/>
    </xf>
    <xf numFmtId="0" fontId="1" fillId="8" borderId="32" xfId="0" applyNumberFormat="1" applyFont="1" applyFill="1" applyBorder="1" applyAlignment="1" applyProtection="1">
      <alignment horizontal="center" vertical="center"/>
    </xf>
    <xf numFmtId="0" fontId="1" fillId="8" borderId="33" xfId="0" applyNumberFormat="1" applyFont="1" applyFill="1" applyBorder="1" applyAlignment="1" applyProtection="1">
      <alignment horizontal="center" vertical="center"/>
    </xf>
    <xf numFmtId="0" fontId="1" fillId="8" borderId="52" xfId="0" applyNumberFormat="1" applyFont="1" applyFill="1" applyBorder="1" applyAlignment="1" applyProtection="1">
      <alignment horizontal="center" vertical="center"/>
    </xf>
    <xf numFmtId="0" fontId="2" fillId="7" borderId="29" xfId="0" applyFont="1" applyFill="1" applyBorder="1" applyAlignment="1" applyProtection="1">
      <alignment horizontal="center" vertical="center"/>
    </xf>
    <xf numFmtId="0" fontId="2" fillId="7" borderId="54" xfId="0" applyFont="1" applyFill="1" applyBorder="1" applyAlignment="1" applyProtection="1">
      <alignment horizontal="center" vertical="center"/>
    </xf>
    <xf numFmtId="0" fontId="2" fillId="7" borderId="55" xfId="0" applyFont="1" applyFill="1" applyBorder="1" applyAlignment="1" applyProtection="1">
      <alignment horizontal="center" vertical="center"/>
    </xf>
  </cellXfs>
  <cellStyles count="2">
    <cellStyle name="Euro" xfId="1"/>
    <cellStyle name="Normale" xfId="0" builtinId="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S66"/>
  <sheetViews>
    <sheetView tabSelected="1" view="pageBreakPreview" topLeftCell="F1" zoomScale="50" zoomScaleSheetLayoutView="50" workbookViewId="0">
      <pane ySplit="5" topLeftCell="A30" activePane="bottomLeft" state="frozen"/>
      <selection pane="bottomLeft" activeCell="F61" sqref="F61"/>
    </sheetView>
  </sheetViews>
  <sheetFormatPr defaultRowHeight="18.75"/>
  <cols>
    <col min="1" max="1" width="6.7109375" style="1" customWidth="1"/>
    <col min="2" max="2" width="15.7109375" style="2" customWidth="1"/>
    <col min="3" max="3" width="26" style="2" customWidth="1"/>
    <col min="4" max="4" width="39.7109375" style="2" customWidth="1"/>
    <col min="5" max="5" width="28.710937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94" t="s">
        <v>0</v>
      </c>
      <c r="C1" s="94"/>
      <c r="D1" s="94"/>
      <c r="E1" s="85" t="s">
        <v>38</v>
      </c>
      <c r="F1" s="85"/>
      <c r="G1" s="38" t="s">
        <v>54</v>
      </c>
      <c r="H1" s="37" t="s">
        <v>55</v>
      </c>
      <c r="L1" s="8" t="s">
        <v>28</v>
      </c>
      <c r="M1" s="3">
        <f>+P1-N7</f>
        <v>0</v>
      </c>
      <c r="N1" s="5" t="s">
        <v>1</v>
      </c>
      <c r="O1" s="6"/>
      <c r="P1" s="7">
        <f>SUM(H7:M7)</f>
        <v>1330.26</v>
      </c>
      <c r="Q1" s="3"/>
    </row>
    <row r="2" spans="1:19" s="8" customFormat="1" ht="35.25" customHeight="1">
      <c r="A2" s="4"/>
      <c r="B2" s="84" t="s">
        <v>2</v>
      </c>
      <c r="C2" s="84"/>
      <c r="D2" s="84"/>
      <c r="E2" s="85"/>
      <c r="F2" s="85"/>
      <c r="G2" s="9"/>
      <c r="H2" s="9"/>
      <c r="N2" s="10" t="s">
        <v>3</v>
      </c>
      <c r="O2" s="11"/>
      <c r="P2" s="12"/>
      <c r="Q2" s="3"/>
    </row>
    <row r="3" spans="1:19" s="8" customFormat="1" ht="35.25" customHeight="1">
      <c r="A3" s="4"/>
      <c r="B3" s="84" t="s">
        <v>25</v>
      </c>
      <c r="C3" s="84"/>
      <c r="D3" s="84"/>
      <c r="E3" s="85" t="s">
        <v>26</v>
      </c>
      <c r="F3" s="85"/>
      <c r="N3" s="10" t="s">
        <v>4</v>
      </c>
      <c r="O3" s="11"/>
      <c r="P3" s="58">
        <f>+O7</f>
        <v>901</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45"/>
      <c r="D5" s="20">
        <v>49</v>
      </c>
      <c r="E5" s="43"/>
      <c r="F5" s="14"/>
      <c r="G5" s="10" t="s">
        <v>7</v>
      </c>
      <c r="H5" s="21">
        <v>1.1100000000000001</v>
      </c>
      <c r="N5" s="83" t="s">
        <v>8</v>
      </c>
      <c r="O5" s="83"/>
      <c r="P5" s="22">
        <f>P1-P2-P3-P4</f>
        <v>429.26</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39"/>
      <c r="B7" s="40"/>
      <c r="C7" s="40"/>
      <c r="D7" s="41" t="s">
        <v>27</v>
      </c>
      <c r="E7" s="90" t="s">
        <v>11</v>
      </c>
      <c r="F7" s="91"/>
      <c r="G7" s="25">
        <f t="shared" ref="G7:I7" si="0">SUM(G11:G55)</f>
        <v>0</v>
      </c>
      <c r="H7" s="25">
        <f t="shared" si="0"/>
        <v>0</v>
      </c>
      <c r="I7" s="47">
        <f t="shared" si="0"/>
        <v>0</v>
      </c>
      <c r="J7" s="51">
        <f>SUM(J11:J62)</f>
        <v>328.76000000000005</v>
      </c>
      <c r="K7" s="48">
        <f>SUM(K11:K63)</f>
        <v>131</v>
      </c>
      <c r="L7" s="48">
        <f>SUM(L11:L64)</f>
        <v>400</v>
      </c>
      <c r="M7" s="48">
        <f>SUM(M11:M62)</f>
        <v>470.5</v>
      </c>
      <c r="N7" s="48">
        <f>SUM(N11:N61)</f>
        <v>1330.26</v>
      </c>
      <c r="O7" s="49">
        <f>SUM(O11:O66)</f>
        <v>901</v>
      </c>
      <c r="P7" s="13">
        <f>+N7-SUM(I7:M7)</f>
        <v>0</v>
      </c>
    </row>
    <row r="8" spans="1:19" ht="36" customHeight="1" thickTop="1" thickBot="1">
      <c r="A8" s="100"/>
      <c r="B8" s="46"/>
      <c r="C8" s="102" t="s">
        <v>13</v>
      </c>
      <c r="D8" s="104" t="s">
        <v>24</v>
      </c>
      <c r="E8" s="103" t="s">
        <v>14</v>
      </c>
      <c r="F8" s="105" t="s">
        <v>29</v>
      </c>
      <c r="G8" s="106" t="s">
        <v>15</v>
      </c>
      <c r="H8" s="107" t="s">
        <v>16</v>
      </c>
      <c r="I8" s="86" t="s">
        <v>32</v>
      </c>
      <c r="J8" s="86" t="s">
        <v>34</v>
      </c>
      <c r="K8" s="86" t="s">
        <v>33</v>
      </c>
      <c r="L8" s="88" t="s">
        <v>30</v>
      </c>
      <c r="M8" s="89"/>
      <c r="N8" s="98" t="s">
        <v>17</v>
      </c>
      <c r="O8" s="110" t="s">
        <v>18</v>
      </c>
      <c r="P8" s="97" t="s">
        <v>19</v>
      </c>
      <c r="R8" s="2"/>
    </row>
    <row r="9" spans="1:19" ht="36" customHeight="1" thickTop="1" thickBot="1">
      <c r="A9" s="101"/>
      <c r="B9" s="46" t="s">
        <v>12</v>
      </c>
      <c r="C9" s="103"/>
      <c r="D9" s="103"/>
      <c r="E9" s="103"/>
      <c r="F9" s="105"/>
      <c r="G9" s="106"/>
      <c r="H9" s="108"/>
      <c r="I9" s="87" t="s">
        <v>32</v>
      </c>
      <c r="J9" s="87"/>
      <c r="K9" s="87" t="s">
        <v>31</v>
      </c>
      <c r="L9" s="92" t="s">
        <v>22</v>
      </c>
      <c r="M9" s="95" t="s">
        <v>23</v>
      </c>
      <c r="N9" s="99"/>
      <c r="O9" s="111"/>
      <c r="P9" s="97"/>
      <c r="R9" s="2"/>
    </row>
    <row r="10" spans="1:19" ht="30" customHeight="1" thickTop="1" thickBot="1">
      <c r="A10" s="101"/>
      <c r="B10" s="42"/>
      <c r="C10" s="103"/>
      <c r="D10" s="103"/>
      <c r="E10" s="103"/>
      <c r="F10" s="105"/>
      <c r="G10" s="26" t="s">
        <v>20</v>
      </c>
      <c r="H10" s="109"/>
      <c r="I10" s="87"/>
      <c r="J10" s="87"/>
      <c r="K10" s="87"/>
      <c r="L10" s="93"/>
      <c r="M10" s="96"/>
      <c r="N10" s="99"/>
      <c r="O10" s="111"/>
      <c r="P10" s="97"/>
      <c r="R10" s="2"/>
    </row>
    <row r="11" spans="1:19" ht="30" customHeight="1" thickTop="1">
      <c r="A11" s="27">
        <v>1</v>
      </c>
      <c r="B11" s="36">
        <v>41061</v>
      </c>
      <c r="C11" s="29"/>
      <c r="D11" s="29" t="s">
        <v>39</v>
      </c>
      <c r="E11" s="50" t="s">
        <v>40</v>
      </c>
      <c r="F11" s="50" t="s">
        <v>40</v>
      </c>
      <c r="G11" s="55"/>
      <c r="H11" s="57"/>
      <c r="I11" s="52"/>
      <c r="J11" s="52">
        <v>11.3</v>
      </c>
      <c r="K11" s="30"/>
      <c r="L11" s="31"/>
      <c r="M11" s="32"/>
      <c r="N11" s="33">
        <f t="shared" ref="N11:N61" si="1">SUM(H11:M11)</f>
        <v>11.3</v>
      </c>
      <c r="O11" s="59"/>
      <c r="P11" s="34"/>
      <c r="R11" s="2"/>
    </row>
    <row r="12" spans="1:19" ht="30" customHeight="1">
      <c r="A12" s="27">
        <v>2</v>
      </c>
      <c r="B12" s="36">
        <v>41061</v>
      </c>
      <c r="C12" s="29"/>
      <c r="D12" s="29" t="s">
        <v>39</v>
      </c>
      <c r="E12" s="50" t="s">
        <v>40</v>
      </c>
      <c r="F12" s="50" t="s">
        <v>40</v>
      </c>
      <c r="G12" s="55"/>
      <c r="H12" s="57"/>
      <c r="I12" s="52"/>
      <c r="J12" s="52">
        <v>10</v>
      </c>
      <c r="K12" s="30"/>
      <c r="L12" s="31"/>
      <c r="M12" s="32"/>
      <c r="N12" s="33">
        <f t="shared" si="1"/>
        <v>10</v>
      </c>
      <c r="O12" s="59"/>
      <c r="P12" s="34"/>
      <c r="R12" s="2"/>
    </row>
    <row r="13" spans="1:19" ht="30" customHeight="1">
      <c r="A13" s="27">
        <v>3</v>
      </c>
      <c r="B13" s="36">
        <v>41061</v>
      </c>
      <c r="C13" s="29"/>
      <c r="D13" s="29" t="s">
        <v>39</v>
      </c>
      <c r="E13" s="50" t="s">
        <v>40</v>
      </c>
      <c r="F13" s="50" t="s">
        <v>40</v>
      </c>
      <c r="G13" s="55"/>
      <c r="H13" s="57"/>
      <c r="I13" s="52"/>
      <c r="J13" s="52">
        <v>9.9</v>
      </c>
      <c r="K13" s="30"/>
      <c r="L13" s="31"/>
      <c r="M13" s="32"/>
      <c r="N13" s="33">
        <f t="shared" si="1"/>
        <v>9.9</v>
      </c>
      <c r="O13" s="59"/>
      <c r="P13" s="34"/>
      <c r="R13" s="2"/>
    </row>
    <row r="14" spans="1:19" ht="30" customHeight="1">
      <c r="A14" s="27">
        <v>4</v>
      </c>
      <c r="B14" s="36">
        <v>41062</v>
      </c>
      <c r="C14" s="29"/>
      <c r="D14" s="29" t="s">
        <v>39</v>
      </c>
      <c r="E14" s="50" t="s">
        <v>40</v>
      </c>
      <c r="F14" s="50" t="s">
        <v>40</v>
      </c>
      <c r="G14" s="55"/>
      <c r="H14" s="57"/>
      <c r="I14" s="52"/>
      <c r="J14" s="52">
        <v>12</v>
      </c>
      <c r="K14" s="30"/>
      <c r="L14" s="31"/>
      <c r="M14" s="32"/>
      <c r="N14" s="33">
        <f t="shared" si="1"/>
        <v>12</v>
      </c>
      <c r="O14" s="59"/>
      <c r="P14" s="34"/>
      <c r="R14" s="2"/>
    </row>
    <row r="15" spans="1:19" ht="30" customHeight="1">
      <c r="A15" s="35">
        <v>5</v>
      </c>
      <c r="B15" s="36">
        <v>41065</v>
      </c>
      <c r="C15" s="29"/>
      <c r="D15" s="29" t="s">
        <v>63</v>
      </c>
      <c r="E15" s="50" t="s">
        <v>64</v>
      </c>
      <c r="F15" s="50" t="s">
        <v>64</v>
      </c>
      <c r="G15" s="55"/>
      <c r="H15" s="57"/>
      <c r="I15" s="52"/>
      <c r="J15" s="52"/>
      <c r="K15" s="30"/>
      <c r="L15" s="31"/>
      <c r="M15" s="32">
        <v>50</v>
      </c>
      <c r="N15" s="33">
        <f t="shared" si="1"/>
        <v>50</v>
      </c>
      <c r="O15" s="59"/>
      <c r="P15" s="34"/>
      <c r="R15" s="2"/>
    </row>
    <row r="16" spans="1:19" ht="30" customHeight="1">
      <c r="A16" s="35">
        <v>6</v>
      </c>
      <c r="B16" s="36">
        <v>41065</v>
      </c>
      <c r="C16" s="29"/>
      <c r="D16" s="29" t="s">
        <v>60</v>
      </c>
      <c r="E16" s="50" t="s">
        <v>49</v>
      </c>
      <c r="F16" s="50" t="s">
        <v>40</v>
      </c>
      <c r="G16" s="55"/>
      <c r="H16" s="57"/>
      <c r="I16" s="52"/>
      <c r="J16" s="52"/>
      <c r="K16" s="30"/>
      <c r="L16" s="31"/>
      <c r="M16" s="32">
        <v>4.8</v>
      </c>
      <c r="N16" s="33">
        <f t="shared" si="1"/>
        <v>4.8</v>
      </c>
      <c r="O16" s="59"/>
      <c r="P16" s="34"/>
      <c r="R16" s="2"/>
    </row>
    <row r="17" spans="1:18" ht="30" customHeight="1">
      <c r="A17" s="35">
        <v>7</v>
      </c>
      <c r="B17" s="36">
        <v>41065</v>
      </c>
      <c r="C17" s="29"/>
      <c r="D17" s="29" t="s">
        <v>48</v>
      </c>
      <c r="E17" s="50" t="s">
        <v>49</v>
      </c>
      <c r="F17" s="50" t="s">
        <v>40</v>
      </c>
      <c r="G17" s="55"/>
      <c r="H17" s="57"/>
      <c r="I17" s="52"/>
      <c r="J17" s="52"/>
      <c r="K17" s="30"/>
      <c r="L17" s="31"/>
      <c r="M17" s="32">
        <v>3.5</v>
      </c>
      <c r="N17" s="33">
        <f t="shared" si="1"/>
        <v>3.5</v>
      </c>
      <c r="O17" s="59"/>
      <c r="P17" s="34"/>
      <c r="R17" s="2"/>
    </row>
    <row r="18" spans="1:18" ht="30" customHeight="1">
      <c r="A18" s="35">
        <v>8</v>
      </c>
      <c r="B18" s="36">
        <v>41065</v>
      </c>
      <c r="C18" s="29"/>
      <c r="D18" s="29" t="s">
        <v>48</v>
      </c>
      <c r="E18" s="50" t="s">
        <v>49</v>
      </c>
      <c r="F18" s="50" t="s">
        <v>40</v>
      </c>
      <c r="G18" s="55"/>
      <c r="H18" s="57"/>
      <c r="I18" s="52"/>
      <c r="J18" s="52"/>
      <c r="K18" s="30"/>
      <c r="L18" s="31"/>
      <c r="M18" s="32">
        <v>3</v>
      </c>
      <c r="N18" s="33">
        <f t="shared" si="1"/>
        <v>3</v>
      </c>
      <c r="O18" s="59"/>
      <c r="P18" s="34"/>
      <c r="R18" s="2"/>
    </row>
    <row r="19" spans="1:18" ht="30" customHeight="1">
      <c r="A19" s="35">
        <v>9</v>
      </c>
      <c r="B19" s="36">
        <v>41065</v>
      </c>
      <c r="C19" s="29"/>
      <c r="D19" s="29" t="s">
        <v>39</v>
      </c>
      <c r="E19" s="50" t="s">
        <v>40</v>
      </c>
      <c r="F19" s="50" t="s">
        <v>40</v>
      </c>
      <c r="G19" s="55"/>
      <c r="H19" s="57"/>
      <c r="I19" s="52"/>
      <c r="J19" s="52">
        <v>13</v>
      </c>
      <c r="K19" s="30"/>
      <c r="L19" s="31"/>
      <c r="M19" s="32"/>
      <c r="N19" s="33">
        <f t="shared" si="1"/>
        <v>13</v>
      </c>
      <c r="O19" s="59"/>
      <c r="P19" s="34"/>
      <c r="R19" s="2"/>
    </row>
    <row r="20" spans="1:18" ht="30" customHeight="1">
      <c r="A20" s="35">
        <v>10</v>
      </c>
      <c r="B20" s="36">
        <v>41065</v>
      </c>
      <c r="C20" s="29"/>
      <c r="D20" s="29" t="s">
        <v>56</v>
      </c>
      <c r="E20" s="50" t="s">
        <v>49</v>
      </c>
      <c r="F20" s="50" t="s">
        <v>40</v>
      </c>
      <c r="G20" s="55"/>
      <c r="H20" s="57"/>
      <c r="I20" s="52"/>
      <c r="J20" s="52"/>
      <c r="K20" s="30"/>
      <c r="L20" s="31"/>
      <c r="M20" s="32">
        <v>2.6</v>
      </c>
      <c r="N20" s="33">
        <f t="shared" si="1"/>
        <v>2.6</v>
      </c>
      <c r="O20" s="59"/>
      <c r="P20" s="34"/>
      <c r="R20" s="2"/>
    </row>
    <row r="21" spans="1:18" ht="30" customHeight="1">
      <c r="A21" s="35">
        <v>12</v>
      </c>
      <c r="B21" s="36">
        <v>41065</v>
      </c>
      <c r="C21" s="29"/>
      <c r="D21" s="29" t="s">
        <v>39</v>
      </c>
      <c r="E21" s="50" t="s">
        <v>40</v>
      </c>
      <c r="F21" s="50" t="s">
        <v>40</v>
      </c>
      <c r="G21" s="55"/>
      <c r="H21" s="57"/>
      <c r="I21" s="52"/>
      <c r="J21" s="52">
        <v>8.8000000000000007</v>
      </c>
      <c r="K21" s="30"/>
      <c r="L21" s="31"/>
      <c r="M21" s="32"/>
      <c r="N21" s="33">
        <f t="shared" si="1"/>
        <v>8.8000000000000007</v>
      </c>
      <c r="O21" s="59"/>
      <c r="P21" s="34"/>
      <c r="R21" s="2"/>
    </row>
    <row r="22" spans="1:18" ht="30" customHeight="1">
      <c r="A22" s="35">
        <v>12</v>
      </c>
      <c r="B22" s="36">
        <v>41068</v>
      </c>
      <c r="C22" s="29"/>
      <c r="D22" s="29" t="s">
        <v>39</v>
      </c>
      <c r="E22" s="50" t="s">
        <v>40</v>
      </c>
      <c r="F22" s="50" t="s">
        <v>40</v>
      </c>
      <c r="G22" s="55"/>
      <c r="H22" s="57"/>
      <c r="I22" s="52"/>
      <c r="J22" s="52">
        <v>8.5</v>
      </c>
      <c r="K22" s="30"/>
      <c r="L22" s="31"/>
      <c r="M22" s="32"/>
      <c r="N22" s="33">
        <f t="shared" si="1"/>
        <v>8.5</v>
      </c>
      <c r="O22" s="59"/>
      <c r="P22" s="34"/>
      <c r="R22" s="2"/>
    </row>
    <row r="23" spans="1:18" ht="30" customHeight="1">
      <c r="A23" s="35">
        <v>13</v>
      </c>
      <c r="B23" s="36">
        <v>41068</v>
      </c>
      <c r="C23" s="29"/>
      <c r="D23" s="29" t="s">
        <v>39</v>
      </c>
      <c r="E23" s="50" t="s">
        <v>40</v>
      </c>
      <c r="F23" s="50" t="s">
        <v>40</v>
      </c>
      <c r="G23" s="55"/>
      <c r="H23" s="57"/>
      <c r="I23" s="52"/>
      <c r="J23" s="52">
        <v>10.5</v>
      </c>
      <c r="K23" s="30"/>
      <c r="L23" s="31"/>
      <c r="M23" s="32"/>
      <c r="N23" s="33">
        <f t="shared" si="1"/>
        <v>10.5</v>
      </c>
      <c r="O23" s="59"/>
      <c r="P23" s="34"/>
      <c r="R23" s="2"/>
    </row>
    <row r="24" spans="1:18" ht="30" customHeight="1">
      <c r="A24" s="35">
        <v>14</v>
      </c>
      <c r="B24" s="36">
        <v>41071</v>
      </c>
      <c r="C24" s="29"/>
      <c r="D24" s="29" t="s">
        <v>39</v>
      </c>
      <c r="E24" s="50" t="s">
        <v>40</v>
      </c>
      <c r="F24" s="50" t="s">
        <v>40</v>
      </c>
      <c r="G24" s="55"/>
      <c r="H24" s="57"/>
      <c r="I24" s="52"/>
      <c r="J24" s="52">
        <v>8.1999999999999993</v>
      </c>
      <c r="K24" s="30"/>
      <c r="L24" s="31"/>
      <c r="M24" s="32"/>
      <c r="N24" s="33">
        <f t="shared" si="1"/>
        <v>8.1999999999999993</v>
      </c>
      <c r="O24" s="59"/>
      <c r="P24" s="34"/>
      <c r="R24" s="2"/>
    </row>
    <row r="25" spans="1:18" ht="30" customHeight="1">
      <c r="A25" s="35">
        <v>15</v>
      </c>
      <c r="B25" s="36">
        <v>41071</v>
      </c>
      <c r="C25" s="29"/>
      <c r="D25" s="29" t="s">
        <v>39</v>
      </c>
      <c r="E25" s="50" t="s">
        <v>40</v>
      </c>
      <c r="F25" s="50" t="s">
        <v>40</v>
      </c>
      <c r="G25" s="55"/>
      <c r="H25" s="57"/>
      <c r="I25" s="52"/>
      <c r="J25" s="52">
        <v>9</v>
      </c>
      <c r="K25" s="30"/>
      <c r="L25" s="31"/>
      <c r="M25" s="32"/>
      <c r="N25" s="33">
        <f t="shared" si="1"/>
        <v>9</v>
      </c>
      <c r="O25" s="59"/>
      <c r="P25" s="34"/>
      <c r="R25" s="2"/>
    </row>
    <row r="26" spans="1:18" ht="30" customHeight="1">
      <c r="A26" s="35">
        <v>17</v>
      </c>
      <c r="B26" s="36">
        <v>41071</v>
      </c>
      <c r="C26" s="29"/>
      <c r="D26" s="29" t="s">
        <v>39</v>
      </c>
      <c r="E26" s="50" t="s">
        <v>40</v>
      </c>
      <c r="F26" s="50" t="s">
        <v>40</v>
      </c>
      <c r="G26" s="55"/>
      <c r="H26" s="57"/>
      <c r="I26" s="52"/>
      <c r="J26" s="52">
        <v>9</v>
      </c>
      <c r="K26" s="30"/>
      <c r="L26" s="31"/>
      <c r="M26" s="32"/>
      <c r="N26" s="33">
        <f t="shared" si="1"/>
        <v>9</v>
      </c>
      <c r="O26" s="60"/>
      <c r="P26" s="34"/>
      <c r="R26" s="2"/>
    </row>
    <row r="27" spans="1:18" ht="30" customHeight="1">
      <c r="A27" s="35">
        <v>12</v>
      </c>
      <c r="B27" s="36">
        <v>41073</v>
      </c>
      <c r="C27" s="29"/>
      <c r="D27" s="29" t="s">
        <v>39</v>
      </c>
      <c r="E27" s="50" t="s">
        <v>40</v>
      </c>
      <c r="F27" s="50" t="s">
        <v>40</v>
      </c>
      <c r="G27" s="55"/>
      <c r="H27" s="57"/>
      <c r="I27" s="52"/>
      <c r="J27" s="52">
        <v>9.1999999999999993</v>
      </c>
      <c r="K27" s="30"/>
      <c r="L27" s="31"/>
      <c r="M27" s="32"/>
      <c r="N27" s="33">
        <f t="shared" si="1"/>
        <v>9.1999999999999993</v>
      </c>
      <c r="O27" s="60"/>
      <c r="P27" s="34"/>
      <c r="R27" s="2"/>
    </row>
    <row r="28" spans="1:18" ht="30" customHeight="1">
      <c r="A28" s="35">
        <v>12</v>
      </c>
      <c r="B28" s="36">
        <v>41073</v>
      </c>
      <c r="C28" s="29"/>
      <c r="D28" s="29" t="s">
        <v>39</v>
      </c>
      <c r="E28" s="50" t="s">
        <v>40</v>
      </c>
      <c r="F28" s="50" t="s">
        <v>40</v>
      </c>
      <c r="G28" s="55"/>
      <c r="H28" s="57"/>
      <c r="I28" s="52"/>
      <c r="J28" s="52">
        <v>8.8000000000000007</v>
      </c>
      <c r="K28" s="30"/>
      <c r="L28" s="31"/>
      <c r="M28" s="32"/>
      <c r="N28" s="33">
        <f t="shared" si="1"/>
        <v>8.8000000000000007</v>
      </c>
      <c r="O28" s="60"/>
      <c r="P28" s="34"/>
      <c r="R28" s="2"/>
    </row>
    <row r="29" spans="1:18" ht="30" customHeight="1">
      <c r="A29" s="35">
        <v>13</v>
      </c>
      <c r="B29" s="36">
        <v>41074</v>
      </c>
      <c r="C29" s="29"/>
      <c r="D29" s="29" t="s">
        <v>39</v>
      </c>
      <c r="E29" s="50" t="s">
        <v>40</v>
      </c>
      <c r="F29" s="50" t="s">
        <v>40</v>
      </c>
      <c r="G29" s="55"/>
      <c r="H29" s="57"/>
      <c r="I29" s="52"/>
      <c r="J29" s="52">
        <v>10</v>
      </c>
      <c r="K29" s="30"/>
      <c r="L29" s="31"/>
      <c r="M29" s="32"/>
      <c r="N29" s="33">
        <f t="shared" si="1"/>
        <v>10</v>
      </c>
      <c r="O29" s="60"/>
      <c r="P29" s="34"/>
      <c r="R29" s="2"/>
    </row>
    <row r="30" spans="1:18" ht="30" customHeight="1">
      <c r="A30" s="35">
        <v>14</v>
      </c>
      <c r="B30" s="36">
        <v>41074</v>
      </c>
      <c r="C30" s="29"/>
      <c r="D30" s="29" t="s">
        <v>39</v>
      </c>
      <c r="E30" s="50" t="s">
        <v>40</v>
      </c>
      <c r="F30" s="50" t="s">
        <v>40</v>
      </c>
      <c r="G30" s="55"/>
      <c r="H30" s="57"/>
      <c r="I30" s="52"/>
      <c r="J30" s="52">
        <v>25</v>
      </c>
      <c r="K30" s="30"/>
      <c r="L30" s="31"/>
      <c r="M30" s="32"/>
      <c r="N30" s="33">
        <f t="shared" si="1"/>
        <v>25</v>
      </c>
      <c r="O30" s="60"/>
      <c r="P30" s="34"/>
      <c r="R30" s="2"/>
    </row>
    <row r="31" spans="1:18" ht="30" customHeight="1">
      <c r="A31" s="35">
        <v>15</v>
      </c>
      <c r="B31" s="36">
        <v>41075</v>
      </c>
      <c r="C31" s="29"/>
      <c r="D31" s="29" t="s">
        <v>39</v>
      </c>
      <c r="E31" s="50" t="s">
        <v>40</v>
      </c>
      <c r="F31" s="50" t="s">
        <v>40</v>
      </c>
      <c r="G31" s="55"/>
      <c r="H31" s="57"/>
      <c r="I31" s="52"/>
      <c r="J31" s="52">
        <v>10</v>
      </c>
      <c r="K31" s="30"/>
      <c r="L31" s="31"/>
      <c r="M31" s="32"/>
      <c r="N31" s="33">
        <f t="shared" si="1"/>
        <v>10</v>
      </c>
      <c r="O31" s="60"/>
      <c r="P31" s="34"/>
      <c r="R31" s="2"/>
    </row>
    <row r="32" spans="1:18" ht="30" customHeight="1">
      <c r="A32" s="35">
        <v>17</v>
      </c>
      <c r="B32" s="36">
        <v>41076</v>
      </c>
      <c r="C32" s="29"/>
      <c r="D32" s="29" t="s">
        <v>39</v>
      </c>
      <c r="E32" s="50" t="s">
        <v>40</v>
      </c>
      <c r="F32" s="50" t="s">
        <v>40</v>
      </c>
      <c r="G32" s="55"/>
      <c r="H32" s="57"/>
      <c r="I32" s="52"/>
      <c r="J32" s="52">
        <v>9.6999999999999993</v>
      </c>
      <c r="K32" s="30"/>
      <c r="L32" s="31"/>
      <c r="M32" s="32"/>
      <c r="N32" s="33">
        <f t="shared" si="1"/>
        <v>9.6999999999999993</v>
      </c>
      <c r="O32" s="60"/>
      <c r="P32" s="34"/>
      <c r="R32" s="2"/>
    </row>
    <row r="33" spans="1:18" ht="30" customHeight="1">
      <c r="A33" s="35">
        <v>18</v>
      </c>
      <c r="B33" s="36">
        <v>41079</v>
      </c>
      <c r="C33" s="29"/>
      <c r="D33" s="29" t="s">
        <v>39</v>
      </c>
      <c r="E33" s="50" t="s">
        <v>40</v>
      </c>
      <c r="F33" s="50" t="s">
        <v>40</v>
      </c>
      <c r="G33" s="55"/>
      <c r="H33" s="57"/>
      <c r="I33" s="52"/>
      <c r="J33" s="52">
        <v>9.66</v>
      </c>
      <c r="K33" s="30"/>
      <c r="L33" s="31"/>
      <c r="M33" s="32"/>
      <c r="N33" s="33">
        <f t="shared" si="1"/>
        <v>9.66</v>
      </c>
      <c r="O33" s="60"/>
      <c r="P33" s="34"/>
      <c r="R33" s="2"/>
    </row>
    <row r="34" spans="1:18" ht="30" customHeight="1">
      <c r="A34" s="35">
        <v>19</v>
      </c>
      <c r="B34" s="36">
        <v>41080</v>
      </c>
      <c r="C34" s="29"/>
      <c r="D34" s="29" t="s">
        <v>39</v>
      </c>
      <c r="E34" s="50" t="s">
        <v>40</v>
      </c>
      <c r="F34" s="50" t="s">
        <v>40</v>
      </c>
      <c r="G34" s="55"/>
      <c r="H34" s="57"/>
      <c r="I34" s="52"/>
      <c r="J34" s="52">
        <v>9</v>
      </c>
      <c r="K34" s="30"/>
      <c r="L34" s="31"/>
      <c r="M34" s="32"/>
      <c r="N34" s="33">
        <f t="shared" si="1"/>
        <v>9</v>
      </c>
      <c r="O34" s="60"/>
      <c r="P34" s="34"/>
      <c r="R34" s="2"/>
    </row>
    <row r="35" spans="1:18" ht="30" customHeight="1">
      <c r="A35" s="35">
        <v>20</v>
      </c>
      <c r="B35" s="36">
        <v>41081</v>
      </c>
      <c r="C35" s="29"/>
      <c r="D35" s="29" t="s">
        <v>39</v>
      </c>
      <c r="E35" s="50" t="s">
        <v>40</v>
      </c>
      <c r="F35" s="50" t="s">
        <v>40</v>
      </c>
      <c r="G35" s="55"/>
      <c r="H35" s="57"/>
      <c r="I35" s="52"/>
      <c r="J35" s="52">
        <v>10</v>
      </c>
      <c r="K35" s="30"/>
      <c r="L35" s="31"/>
      <c r="M35" s="32"/>
      <c r="N35" s="33">
        <f t="shared" si="1"/>
        <v>10</v>
      </c>
      <c r="O35" s="60"/>
      <c r="P35" s="34"/>
      <c r="R35" s="2"/>
    </row>
    <row r="36" spans="1:18" ht="30" customHeight="1">
      <c r="A36" s="35">
        <v>21</v>
      </c>
      <c r="B36" s="36">
        <v>41081</v>
      </c>
      <c r="C36" s="29"/>
      <c r="D36" s="29" t="s">
        <v>50</v>
      </c>
      <c r="E36" s="50" t="s">
        <v>40</v>
      </c>
      <c r="F36" s="50" t="s">
        <v>40</v>
      </c>
      <c r="G36" s="55"/>
      <c r="H36" s="57"/>
      <c r="I36" s="52"/>
      <c r="J36" s="52"/>
      <c r="K36" s="30"/>
      <c r="L36" s="31"/>
      <c r="M36" s="32">
        <v>16</v>
      </c>
      <c r="N36" s="33">
        <f t="shared" si="1"/>
        <v>16</v>
      </c>
      <c r="O36" s="60"/>
      <c r="P36" s="34"/>
      <c r="R36" s="2"/>
    </row>
    <row r="37" spans="1:18" ht="30" customHeight="1">
      <c r="A37" s="35">
        <v>22</v>
      </c>
      <c r="B37" s="36">
        <v>41081</v>
      </c>
      <c r="C37" s="29"/>
      <c r="D37" s="29" t="s">
        <v>39</v>
      </c>
      <c r="E37" s="50" t="s">
        <v>40</v>
      </c>
      <c r="F37" s="50" t="s">
        <v>40</v>
      </c>
      <c r="G37" s="55"/>
      <c r="H37" s="57"/>
      <c r="I37" s="52"/>
      <c r="J37" s="52">
        <v>8.6</v>
      </c>
      <c r="K37" s="30"/>
      <c r="L37" s="31"/>
      <c r="M37" s="32"/>
      <c r="N37" s="33">
        <f t="shared" si="1"/>
        <v>8.6</v>
      </c>
      <c r="O37" s="60"/>
      <c r="P37" s="34"/>
      <c r="R37" s="2"/>
    </row>
    <row r="38" spans="1:18" ht="30" customHeight="1">
      <c r="A38" s="35">
        <v>23</v>
      </c>
      <c r="B38" s="36">
        <v>41081</v>
      </c>
      <c r="C38" s="29"/>
      <c r="D38" s="29" t="s">
        <v>39</v>
      </c>
      <c r="E38" s="50" t="s">
        <v>40</v>
      </c>
      <c r="F38" s="50" t="s">
        <v>40</v>
      </c>
      <c r="G38" s="55"/>
      <c r="H38" s="57"/>
      <c r="I38" s="52"/>
      <c r="J38" s="52">
        <v>8.3000000000000007</v>
      </c>
      <c r="K38" s="30"/>
      <c r="L38" s="31"/>
      <c r="M38" s="32"/>
      <c r="N38" s="33">
        <f t="shared" si="1"/>
        <v>8.3000000000000007</v>
      </c>
      <c r="O38" s="60"/>
      <c r="P38" s="34"/>
      <c r="R38" s="2"/>
    </row>
    <row r="39" spans="1:18" ht="30" customHeight="1">
      <c r="A39" s="35">
        <v>24</v>
      </c>
      <c r="B39" s="28">
        <v>41082</v>
      </c>
      <c r="C39" s="29"/>
      <c r="D39" s="29" t="s">
        <v>39</v>
      </c>
      <c r="E39" s="50" t="s">
        <v>40</v>
      </c>
      <c r="F39" s="50" t="s">
        <v>40</v>
      </c>
      <c r="G39" s="55"/>
      <c r="H39" s="57"/>
      <c r="I39" s="52"/>
      <c r="J39" s="52">
        <v>20</v>
      </c>
      <c r="K39" s="30"/>
      <c r="L39" s="31"/>
      <c r="M39" s="32"/>
      <c r="N39" s="33">
        <f t="shared" si="1"/>
        <v>20</v>
      </c>
      <c r="O39" s="60"/>
      <c r="P39" s="34"/>
      <c r="R39" s="2"/>
    </row>
    <row r="40" spans="1:18" ht="30" customHeight="1">
      <c r="A40" s="35">
        <v>25</v>
      </c>
      <c r="B40" s="28">
        <v>41082</v>
      </c>
      <c r="C40" s="29"/>
      <c r="D40" s="29" t="s">
        <v>39</v>
      </c>
      <c r="E40" s="50" t="s">
        <v>40</v>
      </c>
      <c r="F40" s="50" t="s">
        <v>40</v>
      </c>
      <c r="G40" s="55"/>
      <c r="H40" s="57"/>
      <c r="I40" s="52"/>
      <c r="J40" s="52">
        <v>10</v>
      </c>
      <c r="K40" s="30"/>
      <c r="L40" s="31"/>
      <c r="M40" s="32"/>
      <c r="N40" s="33">
        <f t="shared" si="1"/>
        <v>10</v>
      </c>
      <c r="O40" s="60"/>
      <c r="P40" s="34"/>
      <c r="R40" s="2"/>
    </row>
    <row r="41" spans="1:18" ht="30" customHeight="1">
      <c r="A41" s="35">
        <v>26</v>
      </c>
      <c r="B41" s="28">
        <v>41082</v>
      </c>
      <c r="C41" s="29"/>
      <c r="D41" s="29" t="s">
        <v>39</v>
      </c>
      <c r="E41" s="50" t="s">
        <v>40</v>
      </c>
      <c r="F41" s="50" t="s">
        <v>40</v>
      </c>
      <c r="G41" s="55"/>
      <c r="H41" s="57"/>
      <c r="I41" s="52"/>
      <c r="J41" s="52">
        <v>10</v>
      </c>
      <c r="K41" s="30"/>
      <c r="L41" s="31"/>
      <c r="M41" s="32"/>
      <c r="N41" s="33">
        <f t="shared" si="1"/>
        <v>10</v>
      </c>
      <c r="O41" s="60"/>
      <c r="P41" s="34"/>
      <c r="R41" s="2"/>
    </row>
    <row r="42" spans="1:18" ht="30" customHeight="1">
      <c r="A42" s="35">
        <v>27</v>
      </c>
      <c r="B42" s="28">
        <v>41087</v>
      </c>
      <c r="C42" s="29"/>
      <c r="D42" s="29" t="s">
        <v>50</v>
      </c>
      <c r="E42" s="50" t="s">
        <v>40</v>
      </c>
      <c r="F42" s="50" t="s">
        <v>40</v>
      </c>
      <c r="G42" s="55"/>
      <c r="H42" s="57"/>
      <c r="I42" s="52"/>
      <c r="J42" s="52"/>
      <c r="K42" s="30"/>
      <c r="L42" s="31"/>
      <c r="M42" s="32">
        <v>11</v>
      </c>
      <c r="N42" s="33">
        <f t="shared" si="1"/>
        <v>11</v>
      </c>
      <c r="O42" s="60"/>
      <c r="P42" s="34"/>
      <c r="R42" s="2"/>
    </row>
    <row r="43" spans="1:18" ht="30" customHeight="1">
      <c r="A43" s="35">
        <v>28</v>
      </c>
      <c r="B43" s="28">
        <v>41087</v>
      </c>
      <c r="C43" s="29"/>
      <c r="D43" s="29" t="s">
        <v>57</v>
      </c>
      <c r="E43" s="50" t="s">
        <v>40</v>
      </c>
      <c r="F43" s="50" t="s">
        <v>40</v>
      </c>
      <c r="G43" s="55"/>
      <c r="H43" s="57"/>
      <c r="I43" s="52"/>
      <c r="J43" s="52"/>
      <c r="K43" s="30"/>
      <c r="L43" s="31"/>
      <c r="M43" s="32">
        <v>25.6</v>
      </c>
      <c r="N43" s="33">
        <f t="shared" si="1"/>
        <v>25.6</v>
      </c>
      <c r="O43" s="60"/>
      <c r="P43" s="34"/>
      <c r="R43" s="2"/>
    </row>
    <row r="44" spans="1:18" ht="30" customHeight="1">
      <c r="A44" s="35">
        <v>29</v>
      </c>
      <c r="B44" s="28">
        <v>41087</v>
      </c>
      <c r="C44" s="29"/>
      <c r="D44" s="29" t="s">
        <v>39</v>
      </c>
      <c r="E44" s="50" t="s">
        <v>40</v>
      </c>
      <c r="F44" s="50" t="s">
        <v>40</v>
      </c>
      <c r="G44" s="55"/>
      <c r="H44" s="57"/>
      <c r="I44" s="52"/>
      <c r="J44" s="52">
        <v>12</v>
      </c>
      <c r="K44" s="30"/>
      <c r="L44" s="31"/>
      <c r="M44" s="32"/>
      <c r="N44" s="33">
        <f t="shared" si="1"/>
        <v>12</v>
      </c>
      <c r="O44" s="60"/>
      <c r="P44" s="34"/>
      <c r="R44" s="2"/>
    </row>
    <row r="45" spans="1:18" ht="30" customHeight="1">
      <c r="A45" s="35">
        <v>30</v>
      </c>
      <c r="B45" s="28">
        <v>41088</v>
      </c>
      <c r="C45" s="29"/>
      <c r="D45" s="29" t="s">
        <v>39</v>
      </c>
      <c r="E45" s="50" t="s">
        <v>40</v>
      </c>
      <c r="F45" s="50" t="s">
        <v>40</v>
      </c>
      <c r="G45" s="55"/>
      <c r="H45" s="57"/>
      <c r="I45" s="52"/>
      <c r="J45" s="52">
        <v>9.3000000000000007</v>
      </c>
      <c r="K45" s="30"/>
      <c r="L45" s="31"/>
      <c r="M45" s="32"/>
      <c r="N45" s="33">
        <f t="shared" si="1"/>
        <v>9.3000000000000007</v>
      </c>
      <c r="O45" s="60"/>
      <c r="P45" s="34"/>
      <c r="R45" s="2"/>
    </row>
    <row r="46" spans="1:18" ht="30" customHeight="1">
      <c r="A46" s="35">
        <v>31</v>
      </c>
      <c r="B46" s="28">
        <v>41088</v>
      </c>
      <c r="C46" s="29"/>
      <c r="D46" s="29" t="s">
        <v>58</v>
      </c>
      <c r="E46" s="50" t="s">
        <v>40</v>
      </c>
      <c r="F46" s="50" t="s">
        <v>40</v>
      </c>
      <c r="G46" s="55"/>
      <c r="H46" s="57"/>
      <c r="I46" s="52"/>
      <c r="J46" s="52"/>
      <c r="K46" s="30"/>
      <c r="L46" s="31"/>
      <c r="M46" s="32">
        <v>2</v>
      </c>
      <c r="N46" s="33">
        <f t="shared" si="1"/>
        <v>2</v>
      </c>
      <c r="O46" s="60"/>
      <c r="P46" s="34"/>
      <c r="R46" s="2"/>
    </row>
    <row r="47" spans="1:18" ht="30" customHeight="1">
      <c r="A47" s="35">
        <v>30</v>
      </c>
      <c r="B47" s="28">
        <v>41088</v>
      </c>
      <c r="C47" s="29"/>
      <c r="D47" s="29" t="s">
        <v>59</v>
      </c>
      <c r="E47" s="50" t="s">
        <v>40</v>
      </c>
      <c r="F47" s="50" t="s">
        <v>40</v>
      </c>
      <c r="G47" s="55"/>
      <c r="H47" s="57"/>
      <c r="I47" s="52"/>
      <c r="J47" s="52"/>
      <c r="K47" s="30"/>
      <c r="L47" s="31"/>
      <c r="M47" s="32">
        <v>4</v>
      </c>
      <c r="N47" s="33">
        <f t="shared" si="1"/>
        <v>4</v>
      </c>
      <c r="O47" s="60"/>
      <c r="P47" s="34"/>
      <c r="R47" s="2"/>
    </row>
    <row r="48" spans="1:18" ht="30" customHeight="1">
      <c r="A48" s="35">
        <v>31</v>
      </c>
      <c r="B48" s="28">
        <v>41089</v>
      </c>
      <c r="C48" s="29"/>
      <c r="D48" s="29" t="s">
        <v>39</v>
      </c>
      <c r="E48" s="50" t="s">
        <v>40</v>
      </c>
      <c r="F48" s="50" t="s">
        <v>40</v>
      </c>
      <c r="G48" s="55"/>
      <c r="H48" s="57"/>
      <c r="I48" s="52"/>
      <c r="J48" s="52">
        <v>10</v>
      </c>
      <c r="K48" s="30"/>
      <c r="L48" s="31"/>
      <c r="M48" s="32"/>
      <c r="N48" s="33">
        <f t="shared" si="1"/>
        <v>10</v>
      </c>
      <c r="O48" s="76"/>
      <c r="P48" s="34"/>
      <c r="R48" s="2"/>
    </row>
    <row r="49" spans="1:18" ht="30" customHeight="1">
      <c r="A49" s="35">
        <v>32</v>
      </c>
      <c r="B49" s="28">
        <v>41089</v>
      </c>
      <c r="C49" s="29"/>
      <c r="D49" s="29" t="s">
        <v>39</v>
      </c>
      <c r="E49" s="50" t="s">
        <v>40</v>
      </c>
      <c r="F49" s="50" t="s">
        <v>40</v>
      </c>
      <c r="G49" s="55"/>
      <c r="H49" s="57"/>
      <c r="I49" s="52"/>
      <c r="J49" s="52">
        <v>7</v>
      </c>
      <c r="K49" s="30"/>
      <c r="L49" s="31"/>
      <c r="M49" s="32"/>
      <c r="N49" s="33">
        <f t="shared" si="1"/>
        <v>7</v>
      </c>
      <c r="O49" s="76"/>
      <c r="P49" s="34"/>
      <c r="R49" s="2"/>
    </row>
    <row r="50" spans="1:18" ht="30" customHeight="1">
      <c r="A50" s="35">
        <v>33</v>
      </c>
      <c r="B50" s="28">
        <v>41064</v>
      </c>
      <c r="C50" s="29" t="s">
        <v>51</v>
      </c>
      <c r="D50" s="29" t="s">
        <v>70</v>
      </c>
      <c r="E50" s="50" t="s">
        <v>40</v>
      </c>
      <c r="F50" s="50" t="s">
        <v>40</v>
      </c>
      <c r="G50" s="55"/>
      <c r="H50" s="57"/>
      <c r="I50" s="52"/>
      <c r="J50" s="52">
        <v>22</v>
      </c>
      <c r="K50" s="30"/>
      <c r="L50" s="31"/>
      <c r="M50" s="32"/>
      <c r="N50" s="33">
        <f t="shared" si="1"/>
        <v>22</v>
      </c>
      <c r="O50" s="60">
        <v>22</v>
      </c>
      <c r="P50" s="34"/>
      <c r="R50" s="2"/>
    </row>
    <row r="51" spans="1:18" ht="30" customHeight="1">
      <c r="A51" s="35">
        <v>34</v>
      </c>
      <c r="B51" s="28">
        <v>41073</v>
      </c>
      <c r="C51" s="29"/>
      <c r="D51" s="29" t="s">
        <v>71</v>
      </c>
      <c r="E51" s="50" t="s">
        <v>40</v>
      </c>
      <c r="F51" s="50" t="s">
        <v>40</v>
      </c>
      <c r="G51" s="55"/>
      <c r="H51" s="57"/>
      <c r="I51" s="52"/>
      <c r="J51" s="52"/>
      <c r="K51" s="30"/>
      <c r="L51" s="31"/>
      <c r="M51" s="32">
        <v>50</v>
      </c>
      <c r="N51" s="33">
        <f t="shared" si="1"/>
        <v>50</v>
      </c>
      <c r="O51" s="60">
        <v>50</v>
      </c>
      <c r="P51" s="34"/>
      <c r="R51" s="2"/>
    </row>
    <row r="52" spans="1:18" ht="30" customHeight="1">
      <c r="A52" s="35">
        <v>35</v>
      </c>
      <c r="B52" s="28">
        <v>41076</v>
      </c>
      <c r="C52" s="29"/>
      <c r="D52" s="29" t="s">
        <v>72</v>
      </c>
      <c r="E52" s="50" t="s">
        <v>40</v>
      </c>
      <c r="F52" s="50" t="s">
        <v>40</v>
      </c>
      <c r="G52" s="55"/>
      <c r="H52" s="57"/>
      <c r="I52" s="52"/>
      <c r="J52" s="52"/>
      <c r="K52" s="30"/>
      <c r="L52" s="31"/>
      <c r="M52" s="32">
        <v>47</v>
      </c>
      <c r="N52" s="33">
        <f t="shared" si="1"/>
        <v>47</v>
      </c>
      <c r="O52" s="60">
        <v>47</v>
      </c>
      <c r="P52" s="34"/>
      <c r="R52" s="2"/>
    </row>
    <row r="53" spans="1:18" ht="30" customHeight="1">
      <c r="A53" s="35">
        <v>36</v>
      </c>
      <c r="B53" s="28">
        <v>41078</v>
      </c>
      <c r="D53" s="29" t="s">
        <v>71</v>
      </c>
      <c r="E53" s="50" t="s">
        <v>40</v>
      </c>
      <c r="F53" s="50" t="s">
        <v>40</v>
      </c>
      <c r="G53" s="55"/>
      <c r="H53" s="57"/>
      <c r="I53" s="52"/>
      <c r="J53" s="52"/>
      <c r="K53" s="30"/>
      <c r="L53" s="31"/>
      <c r="M53" s="32">
        <v>69</v>
      </c>
      <c r="N53" s="33">
        <f t="shared" si="1"/>
        <v>69</v>
      </c>
      <c r="O53" s="60">
        <v>69</v>
      </c>
      <c r="P53" s="34"/>
      <c r="R53" s="2"/>
    </row>
    <row r="54" spans="1:18" ht="30" customHeight="1">
      <c r="A54" s="35">
        <v>37</v>
      </c>
      <c r="B54" s="28">
        <v>41082</v>
      </c>
      <c r="C54" s="29"/>
      <c r="D54" s="29" t="s">
        <v>73</v>
      </c>
      <c r="E54" s="50" t="s">
        <v>40</v>
      </c>
      <c r="F54" s="50" t="s">
        <v>40</v>
      </c>
      <c r="G54" s="55"/>
      <c r="H54" s="57"/>
      <c r="I54" s="52"/>
      <c r="J54" s="52"/>
      <c r="K54" s="30"/>
      <c r="L54" s="31">
        <v>400</v>
      </c>
      <c r="M54" s="32"/>
      <c r="N54" s="33">
        <f t="shared" si="1"/>
        <v>400</v>
      </c>
      <c r="O54" s="60">
        <v>400</v>
      </c>
      <c r="P54" s="34"/>
      <c r="R54" s="2"/>
    </row>
    <row r="55" spans="1:18" ht="30" customHeight="1">
      <c r="A55" s="35">
        <v>38</v>
      </c>
      <c r="B55" s="28">
        <v>41083</v>
      </c>
      <c r="C55" s="29"/>
      <c r="D55" s="29" t="s">
        <v>72</v>
      </c>
      <c r="E55" s="50" t="s">
        <v>40</v>
      </c>
      <c r="F55" s="50" t="s">
        <v>40</v>
      </c>
      <c r="G55" s="55"/>
      <c r="H55" s="57"/>
      <c r="I55" s="52"/>
      <c r="J55" s="52"/>
      <c r="K55" s="30"/>
      <c r="L55" s="31"/>
      <c r="M55" s="32">
        <v>40</v>
      </c>
      <c r="N55" s="33">
        <f t="shared" si="1"/>
        <v>40</v>
      </c>
      <c r="O55" s="60">
        <v>40</v>
      </c>
      <c r="P55" s="34"/>
      <c r="R55" s="2"/>
    </row>
    <row r="56" spans="1:18" ht="30" customHeight="1">
      <c r="A56" s="35">
        <v>39</v>
      </c>
      <c r="B56" s="28">
        <v>41070</v>
      </c>
      <c r="C56" s="29"/>
      <c r="D56" s="29" t="s">
        <v>75</v>
      </c>
      <c r="E56" s="50" t="s">
        <v>40</v>
      </c>
      <c r="F56" s="50" t="s">
        <v>40</v>
      </c>
      <c r="G56" s="55"/>
      <c r="H56" s="57"/>
      <c r="I56" s="52"/>
      <c r="J56" s="52"/>
      <c r="K56" s="30">
        <v>127.01</v>
      </c>
      <c r="L56" s="31"/>
      <c r="M56" s="32"/>
      <c r="N56" s="33">
        <f t="shared" si="1"/>
        <v>127.01</v>
      </c>
      <c r="O56" s="60">
        <v>127.01</v>
      </c>
      <c r="P56" s="34"/>
      <c r="R56" s="2"/>
    </row>
    <row r="57" spans="1:18" ht="30" customHeight="1">
      <c r="A57" s="35">
        <v>40</v>
      </c>
      <c r="B57" s="28">
        <v>41082</v>
      </c>
      <c r="C57" s="29"/>
      <c r="D57" s="29" t="s">
        <v>74</v>
      </c>
      <c r="E57" s="50" t="s">
        <v>40</v>
      </c>
      <c r="F57" s="50" t="s">
        <v>40</v>
      </c>
      <c r="G57" s="55"/>
      <c r="H57" s="57"/>
      <c r="I57" s="52"/>
      <c r="J57" s="52"/>
      <c r="K57" s="30">
        <v>3.99</v>
      </c>
      <c r="L57" s="31"/>
      <c r="M57" s="32"/>
      <c r="N57" s="33">
        <f t="shared" si="1"/>
        <v>3.99</v>
      </c>
      <c r="O57" s="60">
        <v>3.99</v>
      </c>
      <c r="P57" s="34"/>
      <c r="R57" s="2"/>
    </row>
    <row r="58" spans="1:18" ht="30" customHeight="1">
      <c r="A58" s="35">
        <v>41</v>
      </c>
      <c r="B58" s="28">
        <v>41072</v>
      </c>
      <c r="C58" s="29" t="s">
        <v>52</v>
      </c>
      <c r="D58" s="29" t="s">
        <v>71</v>
      </c>
      <c r="E58" s="50" t="s">
        <v>40</v>
      </c>
      <c r="F58" s="50" t="s">
        <v>40</v>
      </c>
      <c r="G58" s="55"/>
      <c r="H58" s="57"/>
      <c r="I58" s="52"/>
      <c r="J58" s="52"/>
      <c r="K58" s="30"/>
      <c r="L58" s="31"/>
      <c r="M58" s="32">
        <v>52</v>
      </c>
      <c r="N58" s="33">
        <f t="shared" si="1"/>
        <v>52</v>
      </c>
      <c r="O58" s="60">
        <v>52</v>
      </c>
      <c r="P58" s="34"/>
      <c r="R58" s="2"/>
    </row>
    <row r="59" spans="1:18" ht="30" customHeight="1">
      <c r="A59" s="35">
        <v>42</v>
      </c>
      <c r="B59" s="28">
        <v>41082</v>
      </c>
      <c r="C59" s="29"/>
      <c r="D59" s="29" t="s">
        <v>71</v>
      </c>
      <c r="E59" s="50" t="s">
        <v>40</v>
      </c>
      <c r="F59" s="50" t="s">
        <v>40</v>
      </c>
      <c r="G59" s="55"/>
      <c r="H59" s="57"/>
      <c r="I59" s="52"/>
      <c r="J59" s="52"/>
      <c r="K59" s="30"/>
      <c r="L59" s="31"/>
      <c r="M59" s="32">
        <v>43</v>
      </c>
      <c r="N59" s="33">
        <f t="shared" si="1"/>
        <v>43</v>
      </c>
      <c r="O59" s="60">
        <v>43</v>
      </c>
      <c r="P59" s="34"/>
      <c r="R59" s="2"/>
    </row>
    <row r="60" spans="1:18" ht="30" customHeight="1">
      <c r="A60" s="35">
        <v>43</v>
      </c>
      <c r="B60" s="28">
        <v>41090</v>
      </c>
      <c r="C60" s="29"/>
      <c r="D60" s="29" t="s">
        <v>72</v>
      </c>
      <c r="E60" s="50" t="s">
        <v>40</v>
      </c>
      <c r="F60" s="50" t="s">
        <v>40</v>
      </c>
      <c r="G60" s="55"/>
      <c r="H60" s="57"/>
      <c r="I60" s="52"/>
      <c r="J60" s="52"/>
      <c r="K60" s="30"/>
      <c r="L60" s="31"/>
      <c r="M60" s="32">
        <v>47</v>
      </c>
      <c r="N60" s="33">
        <f t="shared" si="1"/>
        <v>47</v>
      </c>
      <c r="O60" s="60">
        <v>47</v>
      </c>
      <c r="P60" s="34"/>
      <c r="R60" s="2"/>
    </row>
    <row r="61" spans="1:18" ht="30" customHeight="1">
      <c r="A61" s="35">
        <v>44</v>
      </c>
      <c r="B61" s="28"/>
      <c r="C61" s="29"/>
      <c r="D61" s="29"/>
      <c r="E61" s="50"/>
      <c r="F61" s="50" t="s">
        <v>80</v>
      </c>
      <c r="G61" s="55"/>
      <c r="H61" s="57"/>
      <c r="I61" s="52"/>
      <c r="J61" s="52"/>
      <c r="K61" s="30"/>
      <c r="L61" s="31"/>
      <c r="M61" s="32"/>
      <c r="N61" s="33">
        <f t="shared" si="1"/>
        <v>0</v>
      </c>
      <c r="O61" s="60"/>
      <c r="P61" s="34"/>
      <c r="R61" s="2"/>
    </row>
    <row r="65" spans="2:16">
      <c r="B65" s="53" t="s">
        <v>35</v>
      </c>
      <c r="C65" s="53"/>
      <c r="D65" s="53"/>
      <c r="E65" s="44"/>
      <c r="F65" s="44"/>
      <c r="G65" s="53" t="s">
        <v>37</v>
      </c>
      <c r="H65" s="53"/>
      <c r="I65" s="53"/>
      <c r="J65" s="44"/>
      <c r="K65" s="44"/>
      <c r="L65" s="53" t="s">
        <v>36</v>
      </c>
      <c r="M65" s="53"/>
      <c r="N65" s="53"/>
      <c r="O65" s="44"/>
      <c r="P65" s="54"/>
    </row>
    <row r="66" spans="2:16">
      <c r="B66" s="44"/>
      <c r="C66" s="44"/>
      <c r="D66" s="44"/>
    </row>
  </sheetData>
  <mergeCells count="24">
    <mergeCell ref="P8:P10"/>
    <mergeCell ref="N8:N10"/>
    <mergeCell ref="A8:A10"/>
    <mergeCell ref="C8:C10"/>
    <mergeCell ref="D8:D10"/>
    <mergeCell ref="E8:E10"/>
    <mergeCell ref="F8:F10"/>
    <mergeCell ref="G8:G9"/>
    <mergeCell ref="H8:H10"/>
    <mergeCell ref="O8:O10"/>
    <mergeCell ref="J8:J10"/>
    <mergeCell ref="B1:D1"/>
    <mergeCell ref="E1:F1"/>
    <mergeCell ref="B2:D2"/>
    <mergeCell ref="E2:F2"/>
    <mergeCell ref="M9:M10"/>
    <mergeCell ref="N5:O5"/>
    <mergeCell ref="B3:D3"/>
    <mergeCell ref="E3:F3"/>
    <mergeCell ref="I8:I10"/>
    <mergeCell ref="L8:M8"/>
    <mergeCell ref="K8:K10"/>
    <mergeCell ref="E7:F7"/>
    <mergeCell ref="L9:L10"/>
  </mergeCells>
  <phoneticPr fontId="0" type="noConversion"/>
  <conditionalFormatting sqref="M1">
    <cfRule type="cellIs" dxfId="2" priority="1" operator="notEqual">
      <formula>0</formula>
    </cfRule>
  </conditionalFormatting>
  <dataValidations xWindow="1027" yWindow="459" count="10">
    <dataValidation type="decimal" operator="greaterThanOrEqual" allowBlank="1" showErrorMessage="1" errorTitle="Valore" error="Inserire un numero maggiore o uguale a 0 (zero)!" sqref="O48:O49 H11:K25 L11:M55 H26:J55">
      <formula1>0</formula1>
      <formula2>0</formula2>
    </dataValidation>
    <dataValidation type="date" operator="greaterThanOrEqual" showErrorMessage="1" errorTitle="Data" error="Inserire una data superiore al 1/11/2000" sqref="C26:C40 B11:B41">
      <formula1>36831</formula1>
      <formula2>0</formula2>
    </dataValidation>
    <dataValidation type="whole" operator="greaterThanOrEqual" allowBlank="1" showErrorMessage="1" errorTitle="Valore" error="Inserire un numero maggiore o uguale a 0 (zero)!" sqref="N11:N55">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31496062992125984"/>
  <pageSetup paperSize="9" scale="28" firstPageNumber="0" fitToHeight="0" orientation="landscape" horizontalDpi="300" verticalDpi="300" r:id="rId1"/>
  <headerFooter alignWithMargins="0">
    <oddHeader>&amp;L&amp;"Gulim,Normale"&amp;36Hacking Team srl&amp;R&amp;"Gulim,Normale"&amp;28&amp;U   nota spese</oddHead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4"/>
  <sheetViews>
    <sheetView topLeftCell="E1" zoomScale="50" zoomScaleNormal="50" workbookViewId="0">
      <selection activeCell="H21" sqref="H21"/>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94" t="s">
        <v>0</v>
      </c>
      <c r="C1" s="94"/>
      <c r="D1" s="94" t="s">
        <v>41</v>
      </c>
      <c r="E1" s="85" t="s">
        <v>38</v>
      </c>
      <c r="F1" s="85"/>
      <c r="G1" s="38" t="s">
        <v>54</v>
      </c>
      <c r="H1" s="75" t="s">
        <v>61</v>
      </c>
      <c r="L1" s="8" t="s">
        <v>28</v>
      </c>
      <c r="M1" s="3">
        <f>+P1-N7</f>
        <v>0</v>
      </c>
      <c r="N1" s="5" t="s">
        <v>1</v>
      </c>
      <c r="O1" s="6"/>
      <c r="P1" s="7">
        <f>SUM(H7:M7)</f>
        <v>31584.560000000001</v>
      </c>
      <c r="Q1" s="61">
        <f>SUM(Q11:Q29)</f>
        <v>1272.08</v>
      </c>
    </row>
    <row r="2" spans="1:19" s="8" customFormat="1" ht="57.75" customHeight="1">
      <c r="A2" s="4"/>
      <c r="B2" s="84" t="s">
        <v>2</v>
      </c>
      <c r="C2" s="84"/>
      <c r="D2" s="84"/>
      <c r="E2" s="85"/>
      <c r="F2" s="85"/>
      <c r="G2" s="9"/>
      <c r="H2" s="9"/>
      <c r="N2" s="10" t="s">
        <v>3</v>
      </c>
      <c r="O2" s="11"/>
      <c r="P2" s="12"/>
      <c r="Q2" s="3"/>
    </row>
    <row r="3" spans="1:19" s="8" customFormat="1" ht="35.25" customHeight="1">
      <c r="A3" s="4"/>
      <c r="B3" s="84" t="s">
        <v>25</v>
      </c>
      <c r="C3" s="84"/>
      <c r="D3" s="84" t="s">
        <v>26</v>
      </c>
      <c r="E3" s="85"/>
      <c r="F3" s="85"/>
      <c r="N3" s="10" t="s">
        <v>4</v>
      </c>
      <c r="O3" s="11"/>
      <c r="P3" s="12">
        <f>+O7</f>
        <v>30409.56</v>
      </c>
      <c r="Q3" s="61">
        <f>Q16+Q17</f>
        <v>1222.08</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v>6</v>
      </c>
      <c r="E5" s="43"/>
      <c r="F5" s="14" t="s">
        <v>7</v>
      </c>
      <c r="G5" s="10">
        <v>1.58</v>
      </c>
      <c r="H5" s="21"/>
      <c r="N5" s="83" t="s">
        <v>8</v>
      </c>
      <c r="O5" s="83"/>
      <c r="P5" s="22">
        <f>P1-P2-P3-P4</f>
        <v>1175</v>
      </c>
      <c r="Q5" s="61">
        <f>Q1-Q3</f>
        <v>50</v>
      </c>
      <c r="R5" s="62"/>
    </row>
    <row r="6" spans="1:19" s="8" customFormat="1" ht="43.5" customHeight="1" thickTop="1" thickBot="1">
      <c r="A6" s="4"/>
      <c r="B6" s="23" t="s">
        <v>62</v>
      </c>
      <c r="C6" s="23"/>
      <c r="D6" s="23"/>
      <c r="E6" s="14"/>
      <c r="F6" s="14" t="s">
        <v>10</v>
      </c>
      <c r="G6" s="10">
        <v>11.11</v>
      </c>
      <c r="H6" s="24"/>
      <c r="R6" s="13"/>
      <c r="S6" s="14"/>
    </row>
    <row r="7" spans="1:19" s="8" customFormat="1" ht="27" customHeight="1" thickTop="1" thickBot="1">
      <c r="A7" s="115" t="s">
        <v>42</v>
      </c>
      <c r="B7" s="116"/>
      <c r="C7" s="117"/>
      <c r="D7" s="118" t="s">
        <v>11</v>
      </c>
      <c r="E7" s="119"/>
      <c r="F7" s="120"/>
      <c r="G7" s="25">
        <f>SUM(G11:G28)</f>
        <v>0</v>
      </c>
      <c r="H7" s="25">
        <f>SUM(H11:H28)</f>
        <v>0</v>
      </c>
      <c r="I7" s="47">
        <f>SUM(I11:I28)</f>
        <v>0</v>
      </c>
      <c r="J7" s="51">
        <f>SUM(J11:J29)</f>
        <v>0</v>
      </c>
      <c r="K7" s="48">
        <f>SUM(K11:K29)</f>
        <v>0</v>
      </c>
      <c r="L7" s="48">
        <f>SUM(L11:L28)</f>
        <v>30211.56</v>
      </c>
      <c r="M7" s="48">
        <f t="shared" ref="M7" si="0">SUM(M11:M28)</f>
        <v>1373</v>
      </c>
      <c r="N7" s="48">
        <f>SUM(N11:N29)</f>
        <v>31584.560000000001</v>
      </c>
      <c r="O7" s="49">
        <f>SUM(O11:O29)</f>
        <v>30409.56</v>
      </c>
      <c r="P7" s="13">
        <f>+N7-SUM(H7:M7)</f>
        <v>0</v>
      </c>
    </row>
    <row r="8" spans="1:19" ht="36" customHeight="1" thickTop="1" thickBot="1">
      <c r="A8" s="100"/>
      <c r="B8" s="46"/>
      <c r="C8" s="102" t="s">
        <v>13</v>
      </c>
      <c r="D8" s="104" t="s">
        <v>24</v>
      </c>
      <c r="E8" s="103" t="s">
        <v>43</v>
      </c>
      <c r="F8" s="105" t="s">
        <v>44</v>
      </c>
      <c r="G8" s="106" t="s">
        <v>15</v>
      </c>
      <c r="H8" s="107" t="s">
        <v>16</v>
      </c>
      <c r="I8" s="86" t="s">
        <v>32</v>
      </c>
      <c r="J8" s="86" t="s">
        <v>34</v>
      </c>
      <c r="K8" s="86" t="s">
        <v>33</v>
      </c>
      <c r="L8" s="88" t="s">
        <v>45</v>
      </c>
      <c r="M8" s="89"/>
      <c r="N8" s="98" t="s">
        <v>17</v>
      </c>
      <c r="O8" s="110" t="s">
        <v>18</v>
      </c>
      <c r="P8" s="97" t="s">
        <v>19</v>
      </c>
      <c r="Q8" s="112" t="s">
        <v>46</v>
      </c>
      <c r="R8" s="2"/>
    </row>
    <row r="9" spans="1:19" ht="36" customHeight="1" thickTop="1" thickBot="1">
      <c r="A9" s="101"/>
      <c r="B9" s="46" t="s">
        <v>12</v>
      </c>
      <c r="C9" s="103"/>
      <c r="D9" s="103"/>
      <c r="E9" s="103"/>
      <c r="F9" s="105"/>
      <c r="G9" s="106"/>
      <c r="H9" s="108" t="s">
        <v>32</v>
      </c>
      <c r="I9" s="87" t="s">
        <v>32</v>
      </c>
      <c r="J9" s="87"/>
      <c r="K9" s="87" t="s">
        <v>31</v>
      </c>
      <c r="L9" s="92" t="s">
        <v>22</v>
      </c>
      <c r="M9" s="95" t="s">
        <v>23</v>
      </c>
      <c r="N9" s="99"/>
      <c r="O9" s="111"/>
      <c r="P9" s="97"/>
      <c r="Q9" s="113"/>
      <c r="R9" s="2"/>
    </row>
    <row r="10" spans="1:19" ht="37.5" customHeight="1" thickTop="1" thickBot="1">
      <c r="A10" s="101"/>
      <c r="B10" s="77"/>
      <c r="C10" s="103"/>
      <c r="D10" s="103"/>
      <c r="E10" s="103"/>
      <c r="F10" s="105"/>
      <c r="G10" s="26" t="s">
        <v>20</v>
      </c>
      <c r="H10" s="109"/>
      <c r="I10" s="87"/>
      <c r="J10" s="87"/>
      <c r="K10" s="87"/>
      <c r="L10" s="93"/>
      <c r="M10" s="96"/>
      <c r="N10" s="99"/>
      <c r="O10" s="111"/>
      <c r="P10" s="97"/>
      <c r="Q10" s="114"/>
      <c r="R10" s="2"/>
    </row>
    <row r="11" spans="1:19" ht="30" customHeight="1" thickTop="1">
      <c r="A11" s="27">
        <v>1</v>
      </c>
      <c r="B11" s="36">
        <v>41067</v>
      </c>
      <c r="C11" s="29"/>
      <c r="D11" s="63" t="s">
        <v>65</v>
      </c>
      <c r="E11" s="50" t="s">
        <v>64</v>
      </c>
      <c r="F11" s="50" t="s">
        <v>64</v>
      </c>
      <c r="G11" s="55"/>
      <c r="H11" s="57">
        <f>IF($D$3="si",($G$5/$G$6*G11),IF($D$3="no",G11*$G$4,0))</f>
        <v>0</v>
      </c>
      <c r="I11" s="52"/>
      <c r="J11" s="52"/>
      <c r="K11" s="30"/>
      <c r="L11" s="31"/>
      <c r="M11" s="32">
        <v>110</v>
      </c>
      <c r="N11" s="33">
        <f>SUM(H11:M11)</f>
        <v>110</v>
      </c>
      <c r="O11" s="64"/>
      <c r="P11" s="34"/>
      <c r="Q11" s="78">
        <v>4.78</v>
      </c>
      <c r="R11" s="2"/>
    </row>
    <row r="12" spans="1:19" ht="30" customHeight="1">
      <c r="A12" s="35">
        <v>2</v>
      </c>
      <c r="B12" s="28">
        <v>41067</v>
      </c>
      <c r="C12" s="29"/>
      <c r="D12" s="63" t="s">
        <v>66</v>
      </c>
      <c r="E12" s="50" t="s">
        <v>64</v>
      </c>
      <c r="F12" s="50" t="s">
        <v>64</v>
      </c>
      <c r="G12" s="55"/>
      <c r="H12" s="57">
        <f>IF($D$3="si",($G$5/$G$6*G12),IF($D$3="no",G12*$G$4,0))</f>
        <v>0</v>
      </c>
      <c r="I12" s="52"/>
      <c r="J12" s="52"/>
      <c r="K12" s="30"/>
      <c r="L12" s="31"/>
      <c r="M12" s="32">
        <v>800</v>
      </c>
      <c r="N12" s="33">
        <f t="shared" ref="N12:N29" si="1">SUM(H12:M12)</f>
        <v>800</v>
      </c>
      <c r="O12" s="64"/>
      <c r="P12" s="34" t="s">
        <v>47</v>
      </c>
      <c r="Q12" s="79">
        <v>33.020000000000003</v>
      </c>
      <c r="R12" s="2"/>
    </row>
    <row r="13" spans="1:19" ht="30" customHeight="1">
      <c r="A13" s="35">
        <v>3</v>
      </c>
      <c r="B13" s="28">
        <v>41067</v>
      </c>
      <c r="C13" s="29"/>
      <c r="D13" s="63" t="s">
        <v>67</v>
      </c>
      <c r="E13" s="50" t="s">
        <v>64</v>
      </c>
      <c r="F13" s="50" t="s">
        <v>64</v>
      </c>
      <c r="G13" s="55"/>
      <c r="H13" s="57"/>
      <c r="I13" s="52"/>
      <c r="J13" s="52"/>
      <c r="K13" s="30"/>
      <c r="L13" s="31"/>
      <c r="M13" s="32">
        <v>75</v>
      </c>
      <c r="N13" s="33">
        <f t="shared" si="1"/>
        <v>75</v>
      </c>
      <c r="O13" s="64"/>
      <c r="P13" s="34"/>
      <c r="Q13" s="79">
        <v>3.4</v>
      </c>
      <c r="R13" s="2"/>
    </row>
    <row r="14" spans="1:19" ht="30" customHeight="1">
      <c r="A14" s="35">
        <v>4</v>
      </c>
      <c r="B14" s="28">
        <v>41067</v>
      </c>
      <c r="C14" s="29"/>
      <c r="D14" s="63" t="s">
        <v>68</v>
      </c>
      <c r="E14" s="50" t="s">
        <v>64</v>
      </c>
      <c r="F14" s="50" t="s">
        <v>64</v>
      </c>
      <c r="G14" s="55"/>
      <c r="H14" s="57"/>
      <c r="I14" s="52"/>
      <c r="J14" s="52"/>
      <c r="K14" s="30"/>
      <c r="L14" s="31"/>
      <c r="M14" s="32">
        <v>95</v>
      </c>
      <c r="N14" s="33">
        <f t="shared" si="1"/>
        <v>95</v>
      </c>
      <c r="O14" s="64"/>
      <c r="P14" s="34" t="str">
        <f>IF(F12="Milano","X","")</f>
        <v/>
      </c>
      <c r="Q14" s="78">
        <v>4.4000000000000004</v>
      </c>
      <c r="R14" s="2"/>
    </row>
    <row r="15" spans="1:19" ht="30" customHeight="1">
      <c r="A15" s="35">
        <v>5</v>
      </c>
      <c r="B15" s="28">
        <v>41067</v>
      </c>
      <c r="C15" s="29"/>
      <c r="D15" s="63" t="s">
        <v>68</v>
      </c>
      <c r="E15" s="50" t="s">
        <v>64</v>
      </c>
      <c r="F15" s="50" t="s">
        <v>64</v>
      </c>
      <c r="G15" s="55"/>
      <c r="H15" s="57">
        <f t="shared" ref="H15:H29" si="2">IF($D$3="si",($G$5/$G$6*G15),IF($D$3="no",G15*$G$4,0))</f>
        <v>0</v>
      </c>
      <c r="I15" s="52"/>
      <c r="J15" s="52"/>
      <c r="K15" s="30"/>
      <c r="L15" s="31"/>
      <c r="M15" s="32">
        <v>95</v>
      </c>
      <c r="N15" s="33">
        <f t="shared" si="1"/>
        <v>95</v>
      </c>
      <c r="O15" s="64"/>
      <c r="P15" s="34" t="str">
        <f t="shared" ref="P15:P29" si="3">IF(F15="Milano","X","")</f>
        <v/>
      </c>
      <c r="Q15" s="78">
        <v>4.4000000000000004</v>
      </c>
      <c r="R15" s="2"/>
    </row>
    <row r="16" spans="1:19" ht="30" customHeight="1">
      <c r="A16" s="35">
        <v>6</v>
      </c>
      <c r="B16" s="28">
        <v>41067</v>
      </c>
      <c r="C16" s="29" t="s">
        <v>77</v>
      </c>
      <c r="D16" s="63" t="s">
        <v>78</v>
      </c>
      <c r="E16" s="50" t="s">
        <v>64</v>
      </c>
      <c r="F16" s="50" t="s">
        <v>64</v>
      </c>
      <c r="G16" s="55"/>
      <c r="H16" s="57">
        <f t="shared" si="2"/>
        <v>0</v>
      </c>
      <c r="I16" s="52"/>
      <c r="J16" s="52"/>
      <c r="K16" s="30"/>
      <c r="L16" s="31">
        <v>30211.56</v>
      </c>
      <c r="M16" s="32"/>
      <c r="N16" s="33">
        <f t="shared" si="1"/>
        <v>30211.56</v>
      </c>
      <c r="O16" s="64">
        <v>30211.56</v>
      </c>
      <c r="P16" s="34" t="str">
        <f t="shared" si="3"/>
        <v/>
      </c>
      <c r="Q16" s="80">
        <v>1214.1199999999999</v>
      </c>
      <c r="R16" s="2"/>
    </row>
    <row r="17" spans="1:18" ht="30" customHeight="1">
      <c r="A17" s="35">
        <v>7</v>
      </c>
      <c r="B17" s="28">
        <v>41067</v>
      </c>
      <c r="C17" s="29"/>
      <c r="D17" s="63" t="s">
        <v>79</v>
      </c>
      <c r="E17" s="50" t="s">
        <v>64</v>
      </c>
      <c r="F17" s="50" t="s">
        <v>64</v>
      </c>
      <c r="G17" s="55"/>
      <c r="H17" s="57">
        <f t="shared" si="2"/>
        <v>0</v>
      </c>
      <c r="I17" s="52"/>
      <c r="J17" s="52"/>
      <c r="K17" s="30"/>
      <c r="L17" s="31"/>
      <c r="M17" s="32">
        <v>198</v>
      </c>
      <c r="N17" s="33">
        <f t="shared" si="1"/>
        <v>198</v>
      </c>
      <c r="O17" s="64">
        <v>198</v>
      </c>
      <c r="P17" s="34" t="str">
        <f t="shared" si="3"/>
        <v/>
      </c>
      <c r="Q17" s="81">
        <v>7.96</v>
      </c>
      <c r="R17" s="2"/>
    </row>
    <row r="18" spans="1:18" ht="30" customHeight="1">
      <c r="A18" s="35">
        <v>8</v>
      </c>
      <c r="B18" s="28"/>
      <c r="C18" s="29"/>
      <c r="D18" s="29"/>
      <c r="E18" s="50"/>
      <c r="F18" s="50"/>
      <c r="G18" s="55"/>
      <c r="H18" s="57">
        <f t="shared" si="2"/>
        <v>0</v>
      </c>
      <c r="I18" s="52"/>
      <c r="J18" s="52"/>
      <c r="K18" s="30"/>
      <c r="L18" s="31"/>
      <c r="M18" s="32"/>
      <c r="N18" s="33">
        <f t="shared" si="1"/>
        <v>0</v>
      </c>
      <c r="O18" s="64"/>
      <c r="P18" s="34" t="str">
        <f t="shared" si="3"/>
        <v/>
      </c>
      <c r="Q18" s="81"/>
      <c r="R18" s="2"/>
    </row>
    <row r="19" spans="1:18" ht="30" customHeight="1">
      <c r="A19" s="35">
        <v>9</v>
      </c>
      <c r="B19" s="28"/>
      <c r="C19" s="29"/>
      <c r="D19" s="63" t="s">
        <v>69</v>
      </c>
      <c r="E19" s="50"/>
      <c r="F19" s="50"/>
      <c r="G19" s="55"/>
      <c r="H19" s="57">
        <f t="shared" si="2"/>
        <v>0</v>
      </c>
      <c r="I19" s="52"/>
      <c r="J19" s="52"/>
      <c r="K19" s="30"/>
      <c r="L19" s="31"/>
      <c r="M19" s="32"/>
      <c r="N19" s="33">
        <f t="shared" si="1"/>
        <v>0</v>
      </c>
      <c r="O19" s="64"/>
      <c r="P19" s="34" t="str">
        <f t="shared" si="3"/>
        <v/>
      </c>
      <c r="Q19" s="65"/>
      <c r="R19" s="2"/>
    </row>
    <row r="20" spans="1:18" ht="30" customHeight="1">
      <c r="A20" s="35">
        <v>10</v>
      </c>
      <c r="B20" s="28"/>
      <c r="C20" s="29"/>
      <c r="D20" s="29"/>
      <c r="E20" s="50"/>
      <c r="F20" s="50"/>
      <c r="G20" s="55"/>
      <c r="H20" s="57">
        <f t="shared" si="2"/>
        <v>0</v>
      </c>
      <c r="I20" s="52"/>
      <c r="J20" s="52"/>
      <c r="K20" s="30"/>
      <c r="L20" s="31"/>
      <c r="M20" s="31"/>
      <c r="N20" s="33">
        <f t="shared" si="1"/>
        <v>0</v>
      </c>
      <c r="O20" s="64"/>
      <c r="P20" s="34" t="str">
        <f t="shared" si="3"/>
        <v/>
      </c>
      <c r="Q20" s="65"/>
      <c r="R20" s="2"/>
    </row>
    <row r="21" spans="1:18" ht="30" customHeight="1">
      <c r="A21" s="35">
        <v>11</v>
      </c>
      <c r="B21" s="28"/>
      <c r="C21" s="29"/>
      <c r="D21" s="63"/>
      <c r="E21" s="50"/>
      <c r="F21" s="50"/>
      <c r="G21" s="56"/>
      <c r="H21" s="57">
        <f t="shared" si="2"/>
        <v>0</v>
      </c>
      <c r="I21" s="52"/>
      <c r="J21" s="52"/>
      <c r="K21" s="30"/>
      <c r="L21" s="31"/>
      <c r="M21" s="31"/>
      <c r="N21" s="33">
        <f t="shared" si="1"/>
        <v>0</v>
      </c>
      <c r="O21" s="64"/>
      <c r="P21" s="34" t="str">
        <f t="shared" si="3"/>
        <v/>
      </c>
      <c r="Q21" s="65"/>
      <c r="R21" s="2"/>
    </row>
    <row r="22" spans="1:18" ht="30" customHeight="1">
      <c r="A22" s="35">
        <v>12</v>
      </c>
      <c r="B22" s="28"/>
      <c r="C22" s="29"/>
      <c r="D22" s="63"/>
      <c r="E22" s="50"/>
      <c r="F22" s="50"/>
      <c r="G22" s="56"/>
      <c r="H22" s="57">
        <f t="shared" si="2"/>
        <v>0</v>
      </c>
      <c r="I22" s="52"/>
      <c r="J22" s="52"/>
      <c r="K22" s="30"/>
      <c r="L22" s="31"/>
      <c r="M22" s="31"/>
      <c r="N22" s="33">
        <f t="shared" si="1"/>
        <v>0</v>
      </c>
      <c r="O22" s="64"/>
      <c r="P22" s="34" t="str">
        <f t="shared" si="3"/>
        <v/>
      </c>
      <c r="Q22" s="65"/>
      <c r="R22" s="2"/>
    </row>
    <row r="23" spans="1:18" ht="30" customHeight="1">
      <c r="A23" s="35">
        <v>13</v>
      </c>
      <c r="B23" s="28"/>
      <c r="C23" s="29"/>
      <c r="D23" s="63"/>
      <c r="E23" s="50"/>
      <c r="F23" s="50"/>
      <c r="G23" s="56"/>
      <c r="H23" s="57">
        <f t="shared" si="2"/>
        <v>0</v>
      </c>
      <c r="I23" s="52"/>
      <c r="J23" s="52"/>
      <c r="K23" s="30"/>
      <c r="L23" s="31"/>
      <c r="M23" s="31"/>
      <c r="N23" s="33">
        <f t="shared" si="1"/>
        <v>0</v>
      </c>
      <c r="O23" s="64"/>
      <c r="P23" s="34" t="str">
        <f t="shared" si="3"/>
        <v/>
      </c>
      <c r="Q23" s="65"/>
      <c r="R23" s="2"/>
    </row>
    <row r="24" spans="1:18" ht="30" customHeight="1">
      <c r="A24" s="35">
        <v>14</v>
      </c>
      <c r="B24" s="28"/>
      <c r="C24" s="29"/>
      <c r="D24" s="63"/>
      <c r="E24" s="50"/>
      <c r="F24" s="50"/>
      <c r="G24" s="56"/>
      <c r="H24" s="57">
        <f t="shared" si="2"/>
        <v>0</v>
      </c>
      <c r="I24" s="52"/>
      <c r="J24" s="52"/>
      <c r="K24" s="30"/>
      <c r="L24" s="31"/>
      <c r="M24" s="31"/>
      <c r="N24" s="33">
        <f t="shared" si="1"/>
        <v>0</v>
      </c>
      <c r="O24" s="64"/>
      <c r="P24" s="34" t="str">
        <f t="shared" si="3"/>
        <v/>
      </c>
      <c r="Q24" s="65"/>
      <c r="R24" s="2"/>
    </row>
    <row r="25" spans="1:18" ht="30" customHeight="1">
      <c r="A25" s="35">
        <v>15</v>
      </c>
      <c r="B25" s="28"/>
      <c r="C25" s="29"/>
      <c r="D25" s="63"/>
      <c r="E25" s="50"/>
      <c r="F25" s="50"/>
      <c r="G25" s="56"/>
      <c r="H25" s="57">
        <f t="shared" si="2"/>
        <v>0</v>
      </c>
      <c r="I25" s="52"/>
      <c r="J25" s="52"/>
      <c r="K25" s="30"/>
      <c r="L25" s="31"/>
      <c r="M25" s="31"/>
      <c r="N25" s="33">
        <f t="shared" si="1"/>
        <v>0</v>
      </c>
      <c r="O25" s="64"/>
      <c r="P25" s="34" t="str">
        <f t="shared" si="3"/>
        <v/>
      </c>
      <c r="Q25" s="65"/>
      <c r="R25" s="2"/>
    </row>
    <row r="26" spans="1:18" ht="30" customHeight="1">
      <c r="A26" s="35">
        <v>16</v>
      </c>
      <c r="B26" s="28"/>
      <c r="C26" s="29"/>
      <c r="D26" s="63"/>
      <c r="E26" s="50"/>
      <c r="F26" s="50"/>
      <c r="G26" s="56"/>
      <c r="H26" s="57">
        <f t="shared" si="2"/>
        <v>0</v>
      </c>
      <c r="I26" s="52"/>
      <c r="J26" s="52"/>
      <c r="K26" s="30"/>
      <c r="L26" s="31"/>
      <c r="M26" s="31"/>
      <c r="N26" s="33">
        <f t="shared" si="1"/>
        <v>0</v>
      </c>
      <c r="O26" s="64"/>
      <c r="P26" s="34" t="str">
        <f t="shared" si="3"/>
        <v/>
      </c>
      <c r="Q26" s="65"/>
      <c r="R26" s="2"/>
    </row>
    <row r="27" spans="1:18" ht="30" customHeight="1">
      <c r="A27" s="35">
        <v>17</v>
      </c>
      <c r="B27" s="28"/>
      <c r="C27" s="29"/>
      <c r="D27" s="63"/>
      <c r="E27" s="50"/>
      <c r="F27" s="50"/>
      <c r="G27" s="56"/>
      <c r="H27" s="57">
        <f t="shared" si="2"/>
        <v>0</v>
      </c>
      <c r="I27" s="52"/>
      <c r="J27" s="52"/>
      <c r="K27" s="30"/>
      <c r="L27" s="31"/>
      <c r="M27" s="31"/>
      <c r="N27" s="33">
        <f t="shared" si="1"/>
        <v>0</v>
      </c>
      <c r="O27" s="64"/>
      <c r="P27" s="34" t="str">
        <f t="shared" si="3"/>
        <v/>
      </c>
      <c r="Q27" s="65"/>
      <c r="R27" s="2"/>
    </row>
    <row r="28" spans="1:18" ht="30" customHeight="1">
      <c r="A28" s="35">
        <v>18</v>
      </c>
      <c r="B28" s="28"/>
      <c r="C28" s="29"/>
      <c r="D28" s="63"/>
      <c r="E28" s="50"/>
      <c r="F28" s="50"/>
      <c r="G28" s="56"/>
      <c r="H28" s="57">
        <f t="shared" si="2"/>
        <v>0</v>
      </c>
      <c r="I28" s="52"/>
      <c r="J28" s="52"/>
      <c r="K28" s="30"/>
      <c r="L28" s="31"/>
      <c r="M28" s="31"/>
      <c r="N28" s="33">
        <f t="shared" si="1"/>
        <v>0</v>
      </c>
      <c r="O28" s="64"/>
      <c r="P28" s="34" t="str">
        <f t="shared" si="3"/>
        <v/>
      </c>
      <c r="Q28" s="65"/>
      <c r="R28" s="2"/>
    </row>
    <row r="29" spans="1:18" ht="30" customHeight="1">
      <c r="A29" s="35"/>
      <c r="B29" s="28"/>
      <c r="C29" s="29"/>
      <c r="D29" s="63"/>
      <c r="E29" s="50"/>
      <c r="F29" s="50"/>
      <c r="G29" s="56"/>
      <c r="H29" s="57">
        <f t="shared" si="2"/>
        <v>0</v>
      </c>
      <c r="I29" s="52"/>
      <c r="J29" s="52"/>
      <c r="K29" s="30"/>
      <c r="L29" s="31"/>
      <c r="M29" s="31"/>
      <c r="N29" s="33">
        <f t="shared" si="1"/>
        <v>0</v>
      </c>
      <c r="O29" s="64"/>
      <c r="P29" s="34" t="str">
        <f t="shared" si="3"/>
        <v/>
      </c>
      <c r="Q29" s="65"/>
      <c r="R29" s="2"/>
    </row>
    <row r="30" spans="1:18">
      <c r="A30" s="66"/>
      <c r="B30" s="67"/>
      <c r="D30" s="44"/>
      <c r="E30" s="44"/>
      <c r="F30" s="66"/>
      <c r="G30" s="67"/>
      <c r="I30" s="66"/>
      <c r="J30" s="67"/>
      <c r="L30" s="66"/>
      <c r="M30" s="67"/>
      <c r="O30" s="44"/>
      <c r="P30" s="44"/>
      <c r="Q30" s="3"/>
    </row>
    <row r="31" spans="1:18">
      <c r="A31" s="68"/>
      <c r="B31" s="69" t="s">
        <v>35</v>
      </c>
      <c r="C31" s="44"/>
      <c r="D31" s="44"/>
      <c r="E31" s="44"/>
      <c r="F31" s="70"/>
      <c r="G31" s="69" t="s">
        <v>37</v>
      </c>
      <c r="H31" s="44"/>
      <c r="I31" s="44"/>
      <c r="J31" s="71"/>
      <c r="K31" s="71"/>
      <c r="L31" s="44" t="s">
        <v>36</v>
      </c>
      <c r="M31" s="69"/>
      <c r="N31" s="71"/>
      <c r="P31" s="71"/>
      <c r="Q31" s="3"/>
    </row>
    <row r="32" spans="1:18">
      <c r="A32" s="66"/>
      <c r="B32" s="72"/>
      <c r="C32" s="73"/>
      <c r="D32" s="74"/>
      <c r="E32" s="44"/>
      <c r="F32" s="44"/>
      <c r="G32" s="72"/>
      <c r="H32" s="73"/>
      <c r="I32" s="74"/>
      <c r="J32" s="71"/>
      <c r="K32" s="71"/>
      <c r="L32" s="72"/>
      <c r="M32" s="73"/>
      <c r="N32" s="74"/>
      <c r="O32" s="53"/>
      <c r="P32" s="71"/>
      <c r="Q32" s="3"/>
    </row>
    <row r="33" spans="1:17">
      <c r="A33" s="66"/>
      <c r="B33" s="53"/>
      <c r="C33" s="53"/>
      <c r="D33" s="53"/>
      <c r="E33" s="44"/>
      <c r="F33" s="44"/>
      <c r="G33" s="53"/>
      <c r="H33" s="53"/>
      <c r="I33" s="53"/>
      <c r="J33" s="71"/>
      <c r="K33" s="71"/>
      <c r="L33" s="53"/>
      <c r="M33" s="53"/>
      <c r="N33" s="53"/>
      <c r="O33" s="44"/>
      <c r="P33" s="71"/>
      <c r="Q33" s="3"/>
    </row>
    <row r="34" spans="1:17">
      <c r="A34" s="66"/>
      <c r="B34" s="44"/>
      <c r="C34" s="44"/>
      <c r="D34" s="44"/>
      <c r="E34" s="44"/>
      <c r="F34" s="44"/>
      <c r="G34" s="44"/>
      <c r="H34" s="44"/>
      <c r="I34" s="44"/>
      <c r="J34" s="71"/>
      <c r="K34" s="71"/>
      <c r="L34" s="44"/>
      <c r="M34" s="44"/>
      <c r="N34" s="44"/>
      <c r="O34" s="44"/>
      <c r="P34" s="71"/>
      <c r="Q34"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1" priority="1" operator="notEqual">
      <formula>0</formula>
    </cfRule>
  </conditionalFormatting>
  <dataValidations count="12">
    <dataValidation type="list" allowBlank="1" showInputMessage="1" showErrorMessage="1" sqref="D65483:E65483 WVL3:WVM3 WLP3:WLQ3 WBT3:WBU3 VRX3:VRY3 VIB3:VIC3 UYF3:UYG3 UOJ3:UOK3 UEN3:UEO3 TUR3:TUS3 TKV3:TKW3 TAZ3:TBA3 SRD3:SRE3 SHH3:SHI3 RXL3:RXM3 RNP3:RNQ3 RDT3:RDU3 QTX3:QTY3 QKB3:QKC3 QAF3:QAG3 PQJ3:PQK3 PGN3:PGO3 OWR3:OWS3 OMV3:OMW3 OCZ3:ODA3 NTD3:NTE3 NJH3:NJI3 MZL3:MZM3 MPP3:MPQ3 MFT3:MFU3 LVX3:LVY3 LMB3:LMC3 LCF3:LCG3 KSJ3:KSK3 KIN3:KIO3 JYR3:JYS3 JOV3:JOW3 JEZ3:JFA3 IVD3:IVE3 ILH3:ILI3 IBL3:IBM3 HRP3:HRQ3 HHT3:HHU3 GXX3:GXY3 GOB3:GOC3 GEF3:GEG3 FUJ3:FUK3 FKN3:FKO3 FAR3:FAS3 EQV3:EQW3 EGZ3:EHA3 DXD3:DXE3 DNH3:DNI3 DDL3:DDM3 CTP3:CTQ3 CJT3:CJU3 BZX3:BZY3 BQB3:BQC3 BGF3:BGG3 AWJ3:AWK3 AMN3:AMO3 ACR3:ACS3 SV3:SW3 IZ3:JA3 D3:E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IZ65483:JA65483">
      <formula1>$Q$1:$Q$2</formula1>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8:WVK10 WLO8:WLO10 WBS8:WBS10 VRW8:VRW10 VIA8:VIA10 UYE8:UYE10 UOI8:UOI10 UEM8:UEM10 TUQ8:TUQ10 TKU8:TKU10 TAY8:TAY10 SRC8:SRC10 SHG8:SHG10 RXK8:RXK10 RNO8:RNO10 RDS8:RDS10 QTW8:QTW10 QKA8:QKA10 QAE8:QAE10 PQI8:PQI10 PGM8:PGM10 OWQ8:OWQ10 OMU8:OMU10 OCY8:OCY10 NTC8:NTC10 NJG8:NJG10 MZK8:MZK10 MPO8:MPO10 MFS8:MFS10 LVW8:LVW10 LMA8:LMA10 LCE8:LCE10 KSI8:KSI10 KIM8:KIM10 JYQ8:JYQ10 JOU8:JOU10 JEY8:JEY10 IVC8:IVC10 ILG8:ILG10 IBK8:IBK10 HRO8:HRO10 HHS8:HHS10 GXW8:GXW10 GOA8:GOA10 GEE8:GEE10 FUI8:FUI10 FKM8:FKM10 FAQ8:FAQ10 EQU8:EQU10 EGY8:EGY10 DXC8:DXC10 DNG8:DNG10 DDK8:DDK10 CTO8:CTO10 CJS8:CJS10 BZW8:BZW10 BQA8:BQA10 BGE8:BGE10 AWI8:AWI10 AMM8:AMM10 ACQ8:ACQ10 SU8:SU10 IY8:IY10 C8:C1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formula1>0</formula1>
      <formula2>0</formula2>
    </dataValidation>
    <dataValidation type="textLength" operator="greaterThan" allowBlank="1" showInputMessage="1" showErrorMessage="1" errorTitle="Mese" error="Inserire Mese - Anno !" promptTitle="Mese" prompt="Inserire il mese. es. Novembre - 2000" sqref="F65481 G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SX65481">
      <formula1>1</formula1>
      <formula2>0</formula2>
    </dataValidation>
    <dataValidation allowBlank="1" promptTitle="Km percorsi" prompt="Inserire i km percorsi." sqref="G65490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formula1>0</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allowBlank="1" showInputMessage="1" promptTitle="Albergo" prompt="Vanno inserite le spese relative se vengono pagate direttamente, nel caso siano state prepagate non bisogna inserirle." sqref="L65488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formula1>0</formula1>
      <formula2>0</formula2>
    </dataValidation>
    <dataValidation type="whole" operator="greaterThanOrEqual" allowBlank="1" showErrorMessage="1" errorTitle="Valore" error="Inserire un numero maggiore o uguale a 0 (zero)!" sqref="WVV982995:WVV983011 N65491:N65507 WVV11:WVV29 WLZ11:WLZ29 WCD11:WCD29 VSH11:VSH29 VIL11:VIL29 UYP11:UYP29 UOT11:UOT29 UEX11:UEX29 TVB11:TVB29 TLF11:TLF29 TBJ11:TBJ29 SRN11:SRN29 SHR11:SHR29 RXV11:RXV29 RNZ11:RNZ29 RED11:RED29 QUH11:QUH29 QKL11:QKL29 QAP11:QAP29 PQT11:PQT29 PGX11:PGX29 OXB11:OXB29 ONF11:ONF29 ODJ11:ODJ29 NTN11:NTN29 NJR11:NJR29 MZV11:MZV29 MPZ11:MPZ29 MGD11:MGD29 LWH11:LWH29 LML11:LML29 LCP11:LCP29 KST11:KST29 KIX11:KIX29 JZB11:JZB29 JPF11:JPF29 JFJ11:JFJ29 IVN11:IVN29 ILR11:ILR29 IBV11:IBV29 HRZ11:HRZ29 HID11:HID29 GYH11:GYH29 GOL11:GOL29 GEP11:GEP29 FUT11:FUT29 FKX11:FKX29 FBB11:FBB29 ERF11:ERF29 EHJ11:EHJ29 DXN11:DXN29 DNR11:DNR29 DDV11:DDV29 CTZ11:CTZ29 CKD11:CKD29 CAH11:CAH29 BQL11:BQL29 BGP11:BGP29 AWT11:AWT29 AMX11:AMX29 ADB11:ADB29 TF11:TF29 JJ11:JJ29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formula1>0</formula1>
      <formula2>0</formula2>
    </dataValidation>
    <dataValidation type="textLength" operator="greaterThan" allowBlank="1" sqref="C11 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formula1>1</formula1>
      <formula2>0</formula2>
    </dataValidation>
    <dataValidation type="date" operator="greaterThanOrEqual" showErrorMessage="1" errorTitle="Data" error="Inserire una data superiore al 1/11/2000" sqref="B11:B1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11:WVJ14 WLN11:WLN14 WBR11:WBR14 VRV11:VRV14 VHZ11:VHZ14 UYD11:UYD14 UOH11:UOH14 UEL11:UEL14 TUP11:TUP14 TKT11:TKT14 TAX11:TAX14 SRB11:SRB14 SHF11:SHF14 RXJ11:RXJ14 RNN11:RNN14 RDR11:RDR14 QTV11:QTV14 QJZ11:QJZ14 QAD11:QAD14 PQH11:PQH14 PGL11:PGL14 OWP11:OWP14 OMT11:OMT14 OCX11:OCX14 NTB11:NTB14 NJF11:NJF14 MZJ11:MZJ14 MPN11:MPN14 MFR11:MFR14 LVV11:LVV14 LLZ11:LLZ14 LCD11:LCD14 KSH11:KSH14 KIL11:KIL14 JYP11:JYP14 JOT11:JOT14 JEX11:JEX14 IVB11:IVB14 ILF11:ILF14 IBJ11:IBJ14 HRN11:HRN14 HHR11:HHR14 GXV11:GXV14 GNZ11:GNZ14 GED11:GED14 FUH11:FUH14 FKL11:FKL14 FAP11:FAP14 EQT11:EQT14 EGX11:EGX14 DXB11:DXB14 DNF11:DNF14 DDJ11:DDJ14 CTN11:CTN14 CJR11:CJR14 BZV11:BZV14 BPZ11:BPZ14 BGD11:BGD14 AWH11:AWH14 AML11:AML14 ACP11:ACP14 ST11:ST14 IX11:IX14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B65491:B65493">
      <formula1>36831</formula1>
      <formula2>0</formula2>
    </dataValidation>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WVP12:WVP29 WLT12:WLT29 WBX12:WBX29 VSB12:VSB29 VIF12:VIF29 UYJ12:UYJ29 UON12:UON29 UER12:UER29 TUV12:TUV29 TKZ12:TKZ29 TBD12:TBD29 SRH12:SRH29 SHL12:SHL29 RXP12:RXP29 RNT12:RNT29 RDX12:RDX29 QUB12:QUB29 QKF12:QKF29 QAJ12:QAJ29 PQN12:PQN29 PGR12:PGR29 OWV12:OWV29 OMZ12:OMZ29 ODD12:ODD29 NTH12:NTH29 NJL12:NJL29 MZP12:MZP29 MPT12:MPT29 MFX12:MFX29 LWB12:LWB29 LMF12:LMF29 LCJ12:LCJ29 KSN12:KSN29 KIR12:KIR29 JYV12:JYV29 JOZ12:JOZ29 JFD12:JFD29 IVH12:IVH29 ILL12:ILL29 IBP12:IBP29 HRT12:HRT29 HHX12:HHX29 GYB12:GYB29 GOF12:GOF29 GEJ12:GEJ29 FUN12:FUN29 FKR12:FKR29 FAV12:FAV29 EQZ12:EQZ29 EHD12:EHD29 DXH12:DXH29 DNL12:DNL29 DDP12:DDP29 CTT12:CTT29 CJX12:CJX29 CAB12:CAB29 BQF12:BQF29 BGJ12:BGJ29 AWN12:AWN29 AMR12:AMR29 ACV12:ACV29 SZ12:SZ29 JD12:JD29 H11:H13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J11:M13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WVR11:WVU13 WLV11:WLY13 WBZ11:WCC13 VSD11:VSG13 VIH11:VIK13 UYL11:UYO13 UOP11:UOS13 UET11:UEW13 TUX11:TVA13 TLB11:TLE13 TBF11:TBI13 SRJ11:SRM13 SHN11:SHQ13 RXR11:RXU13 RNV11:RNY13 RDZ11:REC13 QUD11:QUG13 QKH11:QKK13 QAL11:QAO13 PQP11:PQS13 PGT11:PGW13 OWX11:OXA13 ONB11:ONE13 ODF11:ODI13 NTJ11:NTM13 NJN11:NJQ13 MZR11:MZU13 MPV11:MPY13 MFZ11:MGC13 LWD11:LWG13 LMH11:LMK13 LCL11:LCO13 KSP11:KSS13 KIT11:KIW13 JYX11:JZA13 JPB11:JPE13 JFF11:JFI13 IVJ11:IVM13 ILN11:ILQ13 IBR11:IBU13 HRV11:HRY13 HHZ11:HIC13 GYD11:GYG13 GOH11:GOK13 GEL11:GEO13 FUP11:FUS13 FKT11:FKW13 FAX11:FBA13 ERB11:ERE13 EHF11:EHI13 DXJ11:DXM13 DNN11:DNQ13 DDR11:DDU13 CTV11:CTY13 CJZ11:CKC13 CAD11:CAG13 BQH11:BQK13 BGL11:BGO13 AWP11:AWS13 AMT11:AMW13 ACX11:ADA13 TB11:TE13 JF11:JI13 O24:O26 WVP11:WVQ11 WLT11:WLU11 WBX11:WBY11 VSB11:VSC11 VIF11:VIG11 UYJ11:UYK11 UON11:UOO11 UER11:UES11 TUV11:TUW11 TKZ11:TLA11 TBD11:TBE11 SRH11:SRI11 SHL11:SHM11 RXP11:RXQ11 RNT11:RNU11 RDX11:RDY11 QUB11:QUC11 QKF11:QKG11 QAJ11:QAK11 PQN11:PQO11 PGR11:PGS11 OWV11:OWW11 OMZ11:ONA11 ODD11:ODE11 NTH11:NTI11 NJL11:NJM11 MZP11:MZQ11 MPT11:MPU11 MFX11:MFY11 LWB11:LWC11 LMF11:LMG11 LCJ11:LCK11 KSN11:KSO11 KIR11:KIS11 JYV11:JYW11 JOZ11:JPA11 JFD11:JFE11 IVH11:IVI11 ILL11:ILM11 IBP11:IBQ11 HRT11:HRU11 HHX11:HHY11 GYB11:GYC11 GOF11:GOG11 GEJ11:GEK11 FUN11:FUO11 FKR11:FKS11 FAV11:FAW11 EQZ11:ERA11 EHD11:EHE11 DXH11:DXI11 DNL11:DNM11 DDP11:DDQ11 CTT11:CTU11 CJX11:CJY11 CAB11:CAC11 BQF11:BQG11 BGJ11:BGK11 AWN11:AWO11 AMR11:AMS11 ACV11:ACW11 SZ11:TA11 JD11:JE11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M65498:M65502">
      <formula1>0</formula1>
      <formula2>0</formula2>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S34"/>
  <sheetViews>
    <sheetView topLeftCell="E1" zoomScale="50" zoomScaleNormal="50" workbookViewId="0">
      <selection activeCell="H20" sqref="H20"/>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94" t="s">
        <v>0</v>
      </c>
      <c r="C1" s="94"/>
      <c r="D1" s="94" t="s">
        <v>41</v>
      </c>
      <c r="E1" s="85" t="s">
        <v>38</v>
      </c>
      <c r="F1" s="85"/>
      <c r="G1" s="38" t="s">
        <v>54</v>
      </c>
      <c r="H1" s="75" t="s">
        <v>76</v>
      </c>
      <c r="L1" s="8" t="s">
        <v>28</v>
      </c>
      <c r="M1" s="3">
        <f>+P1-N7</f>
        <v>0</v>
      </c>
      <c r="N1" s="5" t="s">
        <v>1</v>
      </c>
      <c r="O1" s="6"/>
      <c r="P1" s="7">
        <f>SUM(H7:M7)</f>
        <v>3.35</v>
      </c>
      <c r="Q1" s="61">
        <f>SUM(Q11:Q29)</f>
        <v>2.65</v>
      </c>
    </row>
    <row r="2" spans="1:19" s="8" customFormat="1" ht="57.75" customHeight="1">
      <c r="A2" s="4"/>
      <c r="B2" s="84" t="s">
        <v>2</v>
      </c>
      <c r="C2" s="84"/>
      <c r="D2" s="84"/>
      <c r="E2" s="85"/>
      <c r="F2" s="85"/>
      <c r="G2" s="9"/>
      <c r="H2" s="9"/>
      <c r="N2" s="10" t="s">
        <v>3</v>
      </c>
      <c r="O2" s="11"/>
      <c r="P2" s="12"/>
      <c r="Q2" s="3"/>
    </row>
    <row r="3" spans="1:19" s="8" customFormat="1" ht="35.25" customHeight="1">
      <c r="A3" s="4"/>
      <c r="B3" s="84" t="s">
        <v>25</v>
      </c>
      <c r="C3" s="84"/>
      <c r="D3" s="84" t="s">
        <v>26</v>
      </c>
      <c r="E3" s="85"/>
      <c r="F3" s="85"/>
      <c r="N3" s="10" t="s">
        <v>4</v>
      </c>
      <c r="O3" s="11"/>
      <c r="P3" s="12">
        <f>+O7</f>
        <v>3.35</v>
      </c>
      <c r="Q3" s="61">
        <v>2.65</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45"/>
      <c r="D5" s="20">
        <v>1</v>
      </c>
      <c r="E5" s="43"/>
      <c r="F5" s="14" t="s">
        <v>7</v>
      </c>
      <c r="G5" s="10">
        <v>1.58</v>
      </c>
      <c r="H5" s="21"/>
      <c r="N5" s="83" t="s">
        <v>8</v>
      </c>
      <c r="O5" s="83"/>
      <c r="P5" s="22">
        <f>P1-P2-P3-P4</f>
        <v>0</v>
      </c>
      <c r="Q5" s="61">
        <f>Q1-Q3</f>
        <v>0</v>
      </c>
      <c r="R5" s="62"/>
    </row>
    <row r="6" spans="1:19" s="8" customFormat="1" ht="43.5" customHeight="1" thickTop="1" thickBot="1">
      <c r="A6" s="4"/>
      <c r="B6" s="23" t="s">
        <v>62</v>
      </c>
      <c r="C6" s="23"/>
      <c r="D6" s="23"/>
      <c r="E6" s="14"/>
      <c r="F6" s="14" t="s">
        <v>10</v>
      </c>
      <c r="G6" s="10">
        <v>11.11</v>
      </c>
      <c r="H6" s="24"/>
      <c r="R6" s="13"/>
      <c r="S6" s="14"/>
    </row>
    <row r="7" spans="1:19" s="8" customFormat="1" ht="27" customHeight="1" thickTop="1" thickBot="1">
      <c r="A7" s="115" t="s">
        <v>42</v>
      </c>
      <c r="B7" s="116"/>
      <c r="C7" s="117"/>
      <c r="D7" s="118" t="s">
        <v>11</v>
      </c>
      <c r="E7" s="119"/>
      <c r="F7" s="120"/>
      <c r="G7" s="25">
        <f>SUM(G11:G28)</f>
        <v>0</v>
      </c>
      <c r="H7" s="25">
        <f>SUM(H11:H28)</f>
        <v>0</v>
      </c>
      <c r="I7" s="47">
        <f>SUM(I11:I28)</f>
        <v>0</v>
      </c>
      <c r="J7" s="51">
        <f>SUM(J11:J29)</f>
        <v>0</v>
      </c>
      <c r="K7" s="48">
        <f>SUM(K11:K29)</f>
        <v>3.35</v>
      </c>
      <c r="L7" s="48">
        <f>SUM(L11:L28)</f>
        <v>0</v>
      </c>
      <c r="M7" s="48">
        <f t="shared" ref="M7" si="0">SUM(M11:M28)</f>
        <v>0</v>
      </c>
      <c r="N7" s="48">
        <f>SUM(N11:N29)</f>
        <v>3.35</v>
      </c>
      <c r="O7" s="49">
        <f>SUM(O11:O29)</f>
        <v>3.35</v>
      </c>
      <c r="P7" s="13">
        <f>+N7-SUM(H7:M7)</f>
        <v>0</v>
      </c>
    </row>
    <row r="8" spans="1:19" ht="36" customHeight="1" thickTop="1" thickBot="1">
      <c r="A8" s="100"/>
      <c r="B8" s="46"/>
      <c r="C8" s="102" t="s">
        <v>13</v>
      </c>
      <c r="D8" s="104" t="s">
        <v>24</v>
      </c>
      <c r="E8" s="103" t="s">
        <v>43</v>
      </c>
      <c r="F8" s="105" t="s">
        <v>44</v>
      </c>
      <c r="G8" s="106" t="s">
        <v>15</v>
      </c>
      <c r="H8" s="107" t="s">
        <v>16</v>
      </c>
      <c r="I8" s="86" t="s">
        <v>32</v>
      </c>
      <c r="J8" s="86" t="s">
        <v>34</v>
      </c>
      <c r="K8" s="86" t="s">
        <v>33</v>
      </c>
      <c r="L8" s="88" t="s">
        <v>45</v>
      </c>
      <c r="M8" s="89"/>
      <c r="N8" s="98" t="s">
        <v>17</v>
      </c>
      <c r="O8" s="110" t="s">
        <v>18</v>
      </c>
      <c r="P8" s="97" t="s">
        <v>19</v>
      </c>
      <c r="Q8" s="112" t="s">
        <v>46</v>
      </c>
      <c r="R8" s="2"/>
    </row>
    <row r="9" spans="1:19" ht="36" customHeight="1" thickTop="1" thickBot="1">
      <c r="A9" s="101"/>
      <c r="B9" s="46" t="s">
        <v>12</v>
      </c>
      <c r="C9" s="103"/>
      <c r="D9" s="103"/>
      <c r="E9" s="103"/>
      <c r="F9" s="105"/>
      <c r="G9" s="106"/>
      <c r="H9" s="108" t="s">
        <v>32</v>
      </c>
      <c r="I9" s="87" t="s">
        <v>32</v>
      </c>
      <c r="J9" s="87"/>
      <c r="K9" s="87" t="s">
        <v>31</v>
      </c>
      <c r="L9" s="92" t="s">
        <v>22</v>
      </c>
      <c r="M9" s="95" t="s">
        <v>23</v>
      </c>
      <c r="N9" s="99"/>
      <c r="O9" s="111"/>
      <c r="P9" s="97"/>
      <c r="Q9" s="113"/>
      <c r="R9" s="2"/>
    </row>
    <row r="10" spans="1:19" ht="37.5" customHeight="1" thickTop="1" thickBot="1">
      <c r="A10" s="101"/>
      <c r="B10" s="82"/>
      <c r="C10" s="103"/>
      <c r="D10" s="103"/>
      <c r="E10" s="103"/>
      <c r="F10" s="105"/>
      <c r="G10" s="26" t="s">
        <v>20</v>
      </c>
      <c r="H10" s="109"/>
      <c r="I10" s="87"/>
      <c r="J10" s="87"/>
      <c r="K10" s="87"/>
      <c r="L10" s="93"/>
      <c r="M10" s="96"/>
      <c r="N10" s="99"/>
      <c r="O10" s="111"/>
      <c r="P10" s="97"/>
      <c r="Q10" s="114"/>
      <c r="R10" s="2"/>
    </row>
    <row r="11" spans="1:19" ht="30" customHeight="1" thickTop="1">
      <c r="A11" s="27">
        <v>1</v>
      </c>
      <c r="B11" s="36">
        <v>41078</v>
      </c>
      <c r="C11" s="29"/>
      <c r="D11" s="63" t="s">
        <v>75</v>
      </c>
      <c r="E11" s="50" t="s">
        <v>40</v>
      </c>
      <c r="F11" s="50" t="s">
        <v>53</v>
      </c>
      <c r="G11" s="55"/>
      <c r="H11" s="57">
        <f>IF($D$3="si",($G$5/$G$6*G11),IF($D$3="no",G11*$G$4,0))</f>
        <v>0</v>
      </c>
      <c r="I11" s="52"/>
      <c r="J11" s="52"/>
      <c r="K11" s="30">
        <v>3.35</v>
      </c>
      <c r="L11" s="31"/>
      <c r="M11" s="32"/>
      <c r="N11" s="33">
        <f>SUM(H11:M11)</f>
        <v>3.35</v>
      </c>
      <c r="O11" s="64">
        <v>3.35</v>
      </c>
      <c r="P11" s="34"/>
      <c r="Q11" s="78">
        <v>2.65</v>
      </c>
      <c r="R11" s="2"/>
    </row>
    <row r="12" spans="1:19" ht="30" customHeight="1">
      <c r="A12" s="35">
        <v>2</v>
      </c>
      <c r="B12" s="28"/>
      <c r="C12" s="29"/>
      <c r="D12" s="63"/>
      <c r="E12" s="50"/>
      <c r="F12" s="50"/>
      <c r="G12" s="55"/>
      <c r="H12" s="57">
        <f>IF($D$3="si",($G$5/$G$6*G12),IF($D$3="no",G12*$G$4,0))</f>
        <v>0</v>
      </c>
      <c r="I12" s="52"/>
      <c r="J12" s="52"/>
      <c r="K12" s="30"/>
      <c r="L12" s="31"/>
      <c r="M12" s="32"/>
      <c r="N12" s="33">
        <f t="shared" ref="N12:N29" si="1">SUM(H12:M12)</f>
        <v>0</v>
      </c>
      <c r="O12" s="64"/>
      <c r="P12" s="34" t="s">
        <v>47</v>
      </c>
      <c r="Q12" s="79"/>
      <c r="R12" s="2"/>
    </row>
    <row r="13" spans="1:19" ht="30" customHeight="1">
      <c r="A13" s="35">
        <v>3</v>
      </c>
      <c r="B13" s="28"/>
      <c r="C13" s="29"/>
      <c r="D13" s="63"/>
      <c r="E13" s="50"/>
      <c r="F13" s="50"/>
      <c r="G13" s="55"/>
      <c r="H13" s="57"/>
      <c r="I13" s="52"/>
      <c r="J13" s="52"/>
      <c r="K13" s="30"/>
      <c r="L13" s="31"/>
      <c r="M13" s="32"/>
      <c r="N13" s="33">
        <f t="shared" si="1"/>
        <v>0</v>
      </c>
      <c r="O13" s="64"/>
      <c r="P13" s="34"/>
      <c r="Q13" s="79"/>
      <c r="R13" s="2"/>
    </row>
    <row r="14" spans="1:19" ht="30" customHeight="1">
      <c r="A14" s="35">
        <v>4</v>
      </c>
      <c r="B14" s="28"/>
      <c r="C14" s="29"/>
      <c r="D14" s="63"/>
      <c r="E14" s="50"/>
      <c r="F14" s="50"/>
      <c r="G14" s="55"/>
      <c r="H14" s="57"/>
      <c r="I14" s="52"/>
      <c r="J14" s="52"/>
      <c r="K14" s="30"/>
      <c r="L14" s="31"/>
      <c r="M14" s="32"/>
      <c r="N14" s="33">
        <f t="shared" si="1"/>
        <v>0</v>
      </c>
      <c r="O14" s="64"/>
      <c r="P14" s="34" t="str">
        <f>IF(F12="Milano","X","")</f>
        <v/>
      </c>
      <c r="Q14" s="78"/>
      <c r="R14" s="2"/>
    </row>
    <row r="15" spans="1:19" ht="30" customHeight="1">
      <c r="A15" s="35">
        <v>5</v>
      </c>
      <c r="B15" s="28"/>
      <c r="C15" s="29"/>
      <c r="D15" s="63"/>
      <c r="E15" s="50"/>
      <c r="F15" s="50"/>
      <c r="G15" s="55"/>
      <c r="H15" s="57">
        <f t="shared" ref="H15:H29" si="2">IF($D$3="si",($G$5/$G$6*G15),IF($D$3="no",G15*$G$4,0))</f>
        <v>0</v>
      </c>
      <c r="I15" s="52"/>
      <c r="J15" s="52"/>
      <c r="K15" s="30"/>
      <c r="L15" s="31"/>
      <c r="M15" s="32"/>
      <c r="N15" s="33">
        <f t="shared" si="1"/>
        <v>0</v>
      </c>
      <c r="O15" s="64"/>
      <c r="P15" s="34" t="str">
        <f t="shared" ref="P15:P29" si="3">IF(F15="Milano","X","")</f>
        <v/>
      </c>
      <c r="Q15" s="78"/>
      <c r="R15" s="2"/>
    </row>
    <row r="16" spans="1:19" ht="30" customHeight="1">
      <c r="A16" s="35">
        <v>6</v>
      </c>
      <c r="B16" s="28"/>
      <c r="C16" s="29"/>
      <c r="D16" s="63"/>
      <c r="E16" s="50"/>
      <c r="F16" s="50"/>
      <c r="G16" s="55"/>
      <c r="H16" s="57">
        <f t="shared" si="2"/>
        <v>0</v>
      </c>
      <c r="I16" s="52"/>
      <c r="J16" s="52"/>
      <c r="K16" s="30"/>
      <c r="L16" s="31"/>
      <c r="M16" s="32"/>
      <c r="N16" s="33">
        <f t="shared" si="1"/>
        <v>0</v>
      </c>
      <c r="O16" s="64"/>
      <c r="P16" s="34" t="str">
        <f t="shared" si="3"/>
        <v/>
      </c>
      <c r="Q16" s="80"/>
      <c r="R16" s="2"/>
    </row>
    <row r="17" spans="1:18" ht="30" customHeight="1">
      <c r="A17" s="35">
        <v>7</v>
      </c>
      <c r="B17" s="28"/>
      <c r="C17" s="29"/>
      <c r="D17" s="63"/>
      <c r="E17" s="50"/>
      <c r="F17" s="50"/>
      <c r="G17" s="55"/>
      <c r="H17" s="57">
        <f t="shared" si="2"/>
        <v>0</v>
      </c>
      <c r="I17" s="52"/>
      <c r="J17" s="52"/>
      <c r="K17" s="30"/>
      <c r="L17" s="31"/>
      <c r="M17" s="32"/>
      <c r="N17" s="33">
        <f t="shared" si="1"/>
        <v>0</v>
      </c>
      <c r="O17" s="64"/>
      <c r="P17" s="34" t="str">
        <f t="shared" si="3"/>
        <v/>
      </c>
      <c r="Q17" s="81"/>
      <c r="R17" s="2"/>
    </row>
    <row r="18" spans="1:18" ht="30" customHeight="1">
      <c r="A18" s="35">
        <v>8</v>
      </c>
      <c r="B18" s="28"/>
      <c r="C18" s="29"/>
      <c r="D18" s="29"/>
      <c r="E18" s="50"/>
      <c r="F18" s="50"/>
      <c r="G18" s="55"/>
      <c r="H18" s="57">
        <f t="shared" si="2"/>
        <v>0</v>
      </c>
      <c r="I18" s="52"/>
      <c r="J18" s="52"/>
      <c r="K18" s="30"/>
      <c r="L18" s="31"/>
      <c r="M18" s="32"/>
      <c r="N18" s="33">
        <f t="shared" si="1"/>
        <v>0</v>
      </c>
      <c r="O18" s="64"/>
      <c r="P18" s="34" t="str">
        <f t="shared" si="3"/>
        <v/>
      </c>
      <c r="Q18" s="81"/>
      <c r="R18" s="2"/>
    </row>
    <row r="19" spans="1:18" ht="30" customHeight="1">
      <c r="A19" s="35">
        <v>9</v>
      </c>
      <c r="B19" s="28"/>
      <c r="C19" s="29"/>
      <c r="D19" s="63"/>
      <c r="E19" s="50"/>
      <c r="F19" s="50"/>
      <c r="G19" s="55"/>
      <c r="H19" s="57">
        <f t="shared" si="2"/>
        <v>0</v>
      </c>
      <c r="I19" s="52"/>
      <c r="J19" s="52"/>
      <c r="K19" s="30"/>
      <c r="L19" s="31"/>
      <c r="M19" s="32"/>
      <c r="N19" s="33">
        <f t="shared" si="1"/>
        <v>0</v>
      </c>
      <c r="O19" s="64"/>
      <c r="P19" s="34" t="str">
        <f t="shared" si="3"/>
        <v/>
      </c>
      <c r="Q19" s="65"/>
      <c r="R19" s="2"/>
    </row>
    <row r="20" spans="1:18" ht="30" customHeight="1">
      <c r="A20" s="35">
        <v>10</v>
      </c>
      <c r="B20" s="28"/>
      <c r="C20" s="29"/>
      <c r="D20" s="29"/>
      <c r="E20" s="50"/>
      <c r="F20" s="50"/>
      <c r="G20" s="55"/>
      <c r="H20" s="57">
        <f t="shared" si="2"/>
        <v>0</v>
      </c>
      <c r="I20" s="52"/>
      <c r="J20" s="52"/>
      <c r="K20" s="30"/>
      <c r="L20" s="31"/>
      <c r="M20" s="31"/>
      <c r="N20" s="33">
        <f t="shared" si="1"/>
        <v>0</v>
      </c>
      <c r="O20" s="64"/>
      <c r="P20" s="34" t="str">
        <f t="shared" si="3"/>
        <v/>
      </c>
      <c r="Q20" s="65"/>
      <c r="R20" s="2"/>
    </row>
    <row r="21" spans="1:18" ht="30" customHeight="1">
      <c r="A21" s="35">
        <v>11</v>
      </c>
      <c r="B21" s="28"/>
      <c r="C21" s="29"/>
      <c r="D21" s="63"/>
      <c r="E21" s="50"/>
      <c r="F21" s="50"/>
      <c r="G21" s="56"/>
      <c r="H21" s="57">
        <f t="shared" si="2"/>
        <v>0</v>
      </c>
      <c r="I21" s="52"/>
      <c r="J21" s="52"/>
      <c r="K21" s="30"/>
      <c r="L21" s="31"/>
      <c r="M21" s="31"/>
      <c r="N21" s="33">
        <f t="shared" si="1"/>
        <v>0</v>
      </c>
      <c r="O21" s="64"/>
      <c r="P21" s="34" t="str">
        <f t="shared" si="3"/>
        <v/>
      </c>
      <c r="Q21" s="65"/>
      <c r="R21" s="2"/>
    </row>
    <row r="22" spans="1:18" ht="30" customHeight="1">
      <c r="A22" s="35">
        <v>12</v>
      </c>
      <c r="B22" s="28"/>
      <c r="C22" s="29"/>
      <c r="D22" s="63"/>
      <c r="E22" s="50"/>
      <c r="F22" s="50"/>
      <c r="G22" s="56"/>
      <c r="H22" s="57">
        <f t="shared" si="2"/>
        <v>0</v>
      </c>
      <c r="I22" s="52"/>
      <c r="J22" s="52"/>
      <c r="K22" s="30"/>
      <c r="L22" s="31"/>
      <c r="M22" s="31"/>
      <c r="N22" s="33">
        <f t="shared" si="1"/>
        <v>0</v>
      </c>
      <c r="O22" s="64"/>
      <c r="P22" s="34" t="str">
        <f t="shared" si="3"/>
        <v/>
      </c>
      <c r="Q22" s="65"/>
      <c r="R22" s="2"/>
    </row>
    <row r="23" spans="1:18" ht="30" customHeight="1">
      <c r="A23" s="35">
        <v>13</v>
      </c>
      <c r="B23" s="28"/>
      <c r="C23" s="29"/>
      <c r="D23" s="63"/>
      <c r="E23" s="50"/>
      <c r="F23" s="50"/>
      <c r="G23" s="56"/>
      <c r="H23" s="57">
        <f t="shared" si="2"/>
        <v>0</v>
      </c>
      <c r="I23" s="52"/>
      <c r="J23" s="52"/>
      <c r="K23" s="30"/>
      <c r="L23" s="31"/>
      <c r="M23" s="31"/>
      <c r="N23" s="33">
        <f t="shared" si="1"/>
        <v>0</v>
      </c>
      <c r="O23" s="64"/>
      <c r="P23" s="34" t="str">
        <f t="shared" si="3"/>
        <v/>
      </c>
      <c r="Q23" s="65"/>
      <c r="R23" s="2"/>
    </row>
    <row r="24" spans="1:18" ht="30" customHeight="1">
      <c r="A24" s="35">
        <v>14</v>
      </c>
      <c r="B24" s="28"/>
      <c r="C24" s="29"/>
      <c r="D24" s="63"/>
      <c r="E24" s="50"/>
      <c r="F24" s="50"/>
      <c r="G24" s="56"/>
      <c r="H24" s="57">
        <f t="shared" si="2"/>
        <v>0</v>
      </c>
      <c r="I24" s="52"/>
      <c r="J24" s="52"/>
      <c r="K24" s="30"/>
      <c r="L24" s="31"/>
      <c r="M24" s="31"/>
      <c r="N24" s="33">
        <f t="shared" si="1"/>
        <v>0</v>
      </c>
      <c r="O24" s="64"/>
      <c r="P24" s="34" t="str">
        <f t="shared" si="3"/>
        <v/>
      </c>
      <c r="Q24" s="65"/>
      <c r="R24" s="2"/>
    </row>
    <row r="25" spans="1:18" ht="30" customHeight="1">
      <c r="A25" s="35">
        <v>15</v>
      </c>
      <c r="B25" s="28"/>
      <c r="C25" s="29"/>
      <c r="D25" s="63"/>
      <c r="E25" s="50"/>
      <c r="F25" s="50"/>
      <c r="G25" s="56"/>
      <c r="H25" s="57">
        <f t="shared" si="2"/>
        <v>0</v>
      </c>
      <c r="I25" s="52"/>
      <c r="J25" s="52"/>
      <c r="K25" s="30"/>
      <c r="L25" s="31"/>
      <c r="M25" s="31"/>
      <c r="N25" s="33">
        <f t="shared" si="1"/>
        <v>0</v>
      </c>
      <c r="O25" s="64"/>
      <c r="P25" s="34" t="str">
        <f t="shared" si="3"/>
        <v/>
      </c>
      <c r="Q25" s="65"/>
      <c r="R25" s="2"/>
    </row>
    <row r="26" spans="1:18" ht="30" customHeight="1">
      <c r="A26" s="35">
        <v>16</v>
      </c>
      <c r="B26" s="28"/>
      <c r="C26" s="29"/>
      <c r="D26" s="63"/>
      <c r="E26" s="50"/>
      <c r="F26" s="50"/>
      <c r="G26" s="56"/>
      <c r="H26" s="57">
        <f t="shared" si="2"/>
        <v>0</v>
      </c>
      <c r="I26" s="52"/>
      <c r="J26" s="52"/>
      <c r="K26" s="30"/>
      <c r="L26" s="31"/>
      <c r="M26" s="31"/>
      <c r="N26" s="33">
        <f t="shared" si="1"/>
        <v>0</v>
      </c>
      <c r="O26" s="64"/>
      <c r="P26" s="34" t="str">
        <f t="shared" si="3"/>
        <v/>
      </c>
      <c r="Q26" s="65"/>
      <c r="R26" s="2"/>
    </row>
    <row r="27" spans="1:18" ht="30" customHeight="1">
      <c r="A27" s="35">
        <v>17</v>
      </c>
      <c r="B27" s="28"/>
      <c r="C27" s="29"/>
      <c r="D27" s="63"/>
      <c r="E27" s="50"/>
      <c r="F27" s="50"/>
      <c r="G27" s="56"/>
      <c r="H27" s="57">
        <f t="shared" si="2"/>
        <v>0</v>
      </c>
      <c r="I27" s="52"/>
      <c r="J27" s="52"/>
      <c r="K27" s="30"/>
      <c r="L27" s="31"/>
      <c r="M27" s="31"/>
      <c r="N27" s="33">
        <f t="shared" si="1"/>
        <v>0</v>
      </c>
      <c r="O27" s="64"/>
      <c r="P27" s="34" t="str">
        <f t="shared" si="3"/>
        <v/>
      </c>
      <c r="Q27" s="65"/>
      <c r="R27" s="2"/>
    </row>
    <row r="28" spans="1:18" ht="30" customHeight="1">
      <c r="A28" s="35">
        <v>18</v>
      </c>
      <c r="B28" s="28"/>
      <c r="C28" s="29"/>
      <c r="D28" s="63"/>
      <c r="E28" s="50"/>
      <c r="F28" s="50"/>
      <c r="G28" s="56"/>
      <c r="H28" s="57">
        <f t="shared" si="2"/>
        <v>0</v>
      </c>
      <c r="I28" s="52"/>
      <c r="J28" s="52"/>
      <c r="K28" s="30"/>
      <c r="L28" s="31"/>
      <c r="M28" s="31"/>
      <c r="N28" s="33">
        <f t="shared" si="1"/>
        <v>0</v>
      </c>
      <c r="O28" s="64"/>
      <c r="P28" s="34" t="str">
        <f t="shared" si="3"/>
        <v/>
      </c>
      <c r="Q28" s="65"/>
      <c r="R28" s="2"/>
    </row>
    <row r="29" spans="1:18" ht="30" customHeight="1">
      <c r="A29" s="35"/>
      <c r="B29" s="28"/>
      <c r="C29" s="29"/>
      <c r="D29" s="63"/>
      <c r="E29" s="50"/>
      <c r="F29" s="50"/>
      <c r="G29" s="56"/>
      <c r="H29" s="57">
        <f t="shared" si="2"/>
        <v>0</v>
      </c>
      <c r="I29" s="52"/>
      <c r="J29" s="52"/>
      <c r="K29" s="30"/>
      <c r="L29" s="31"/>
      <c r="M29" s="31"/>
      <c r="N29" s="33">
        <f t="shared" si="1"/>
        <v>0</v>
      </c>
      <c r="O29" s="64"/>
      <c r="P29" s="34" t="str">
        <f t="shared" si="3"/>
        <v/>
      </c>
      <c r="Q29" s="65"/>
      <c r="R29" s="2"/>
    </row>
    <row r="30" spans="1:18">
      <c r="A30" s="66"/>
      <c r="B30" s="67"/>
      <c r="D30" s="44"/>
      <c r="E30" s="44"/>
      <c r="F30" s="66"/>
      <c r="G30" s="67"/>
      <c r="I30" s="66"/>
      <c r="J30" s="67"/>
      <c r="L30" s="66"/>
      <c r="M30" s="67"/>
      <c r="O30" s="44"/>
      <c r="P30" s="44"/>
      <c r="Q30" s="3"/>
    </row>
    <row r="31" spans="1:18">
      <c r="A31" s="68"/>
      <c r="B31" s="69" t="s">
        <v>35</v>
      </c>
      <c r="C31" s="44"/>
      <c r="D31" s="44"/>
      <c r="E31" s="44"/>
      <c r="F31" s="70"/>
      <c r="G31" s="69" t="s">
        <v>37</v>
      </c>
      <c r="H31" s="44"/>
      <c r="I31" s="44"/>
      <c r="J31" s="71"/>
      <c r="K31" s="71"/>
      <c r="L31" s="44" t="s">
        <v>36</v>
      </c>
      <c r="M31" s="69"/>
      <c r="N31" s="71"/>
      <c r="P31" s="71"/>
      <c r="Q31" s="3"/>
    </row>
    <row r="32" spans="1:18">
      <c r="A32" s="66"/>
      <c r="B32" s="72"/>
      <c r="C32" s="73"/>
      <c r="D32" s="74"/>
      <c r="E32" s="44"/>
      <c r="F32" s="44"/>
      <c r="G32" s="72"/>
      <c r="H32" s="73"/>
      <c r="I32" s="74"/>
      <c r="J32" s="71"/>
      <c r="K32" s="71"/>
      <c r="L32" s="72"/>
      <c r="M32" s="73"/>
      <c r="N32" s="74"/>
      <c r="O32" s="53"/>
      <c r="P32" s="71"/>
      <c r="Q32" s="3"/>
    </row>
    <row r="33" spans="1:17">
      <c r="A33" s="66"/>
      <c r="B33" s="53"/>
      <c r="C33" s="53"/>
      <c r="D33" s="53"/>
      <c r="E33" s="44"/>
      <c r="F33" s="44"/>
      <c r="G33" s="53"/>
      <c r="H33" s="53"/>
      <c r="I33" s="53"/>
      <c r="J33" s="71"/>
      <c r="K33" s="71"/>
      <c r="L33" s="53"/>
      <c r="M33" s="53"/>
      <c r="N33" s="53"/>
      <c r="O33" s="44"/>
      <c r="P33" s="71"/>
      <c r="Q33" s="3"/>
    </row>
    <row r="34" spans="1:17">
      <c r="A34" s="66"/>
      <c r="B34" s="44"/>
      <c r="C34" s="44"/>
      <c r="D34" s="44"/>
      <c r="E34" s="44"/>
      <c r="F34" s="44"/>
      <c r="G34" s="44"/>
      <c r="H34" s="44"/>
      <c r="I34" s="44"/>
      <c r="J34" s="71"/>
      <c r="K34" s="71"/>
      <c r="L34" s="44"/>
      <c r="M34" s="44"/>
      <c r="N34" s="44"/>
      <c r="O34" s="44"/>
      <c r="P34" s="71"/>
      <c r="Q34"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0" priority="1" operator="notEqual">
      <formula>0</formula>
    </cfRule>
  </conditionalFormatting>
  <dataValidations count="12">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WVP12:WVP29 WLT12:WLT29 WBX12:WBX29 VSB12:VSB29 VIF12:VIF29 UYJ12:UYJ29 UON12:UON29 UER12:UER29 TUV12:TUV29 TKZ12:TKZ29 TBD12:TBD29 SRH12:SRH29 SHL12:SHL29 RXP12:RXP29 RNT12:RNT29 RDX12:RDX29 QUB12:QUB29 QKF12:QKF29 QAJ12:QAJ29 PQN12:PQN29 PGR12:PGR29 OWV12:OWV29 OMZ12:OMZ29 ODD12:ODD29 NTH12:NTH29 NJL12:NJL29 MZP12:MZP29 MPT12:MPT29 MFX12:MFX29 LWB12:LWB29 LMF12:LMF29 LCJ12:LCJ29 KSN12:KSN29 KIR12:KIR29 JYV12:JYV29 JOZ12:JOZ29 JFD12:JFD29 IVH12:IVH29 ILL12:ILL29 IBP12:IBP29 HRT12:HRT29 HHX12:HHX29 GYB12:GYB29 GOF12:GOF29 GEJ12:GEJ29 FUN12:FUN29 FKR12:FKR29 FAV12:FAV29 EQZ12:EQZ29 EHD12:EHD29 DXH12:DXH29 DNL12:DNL29 DDP12:DDP29 CTT12:CTT29 CJX12:CJX29 CAB12:CAB29 BQF12:BQF29 BGJ12:BGJ29 AWN12:AWN29 AMR12:AMR29 ACV12:ACV29 SZ12:SZ29 JD12:JD29 H11:H13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J11:M13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WVR11:WVU13 WLV11:WLY13 WBZ11:WCC13 VSD11:VSG13 VIH11:VIK13 UYL11:UYO13 UOP11:UOS13 UET11:UEW13 TUX11:TVA13 TLB11:TLE13 TBF11:TBI13 SRJ11:SRM13 SHN11:SHQ13 RXR11:RXU13 RNV11:RNY13 RDZ11:REC13 QUD11:QUG13 QKH11:QKK13 QAL11:QAO13 PQP11:PQS13 PGT11:PGW13 OWX11:OXA13 ONB11:ONE13 ODF11:ODI13 NTJ11:NTM13 NJN11:NJQ13 MZR11:MZU13 MPV11:MPY13 MFZ11:MGC13 LWD11:LWG13 LMH11:LMK13 LCL11:LCO13 KSP11:KSS13 KIT11:KIW13 JYX11:JZA13 JPB11:JPE13 JFF11:JFI13 IVJ11:IVM13 ILN11:ILQ13 IBR11:IBU13 HRV11:HRY13 HHZ11:HIC13 GYD11:GYG13 GOH11:GOK13 GEL11:GEO13 FUP11:FUS13 FKT11:FKW13 FAX11:FBA13 ERB11:ERE13 EHF11:EHI13 DXJ11:DXM13 DNN11:DNQ13 DDR11:DDU13 CTV11:CTY13 CJZ11:CKC13 CAD11:CAG13 BQH11:BQK13 BGL11:BGO13 AWP11:AWS13 AMT11:AMW13 ACX11:ADA13 TB11:TE13 JF11:JI13 O24:O26 WVP11:WVQ11 WLT11:WLU11 WBX11:WBY11 VSB11:VSC11 VIF11:VIG11 UYJ11:UYK11 UON11:UOO11 UER11:UES11 TUV11:TUW11 TKZ11:TLA11 TBD11:TBE11 SRH11:SRI11 SHL11:SHM11 RXP11:RXQ11 RNT11:RNU11 RDX11:RDY11 QUB11:QUC11 QKF11:QKG11 QAJ11:QAK11 PQN11:PQO11 PGR11:PGS11 OWV11:OWW11 OMZ11:ONA11 ODD11:ODE11 NTH11:NTI11 NJL11:NJM11 MZP11:MZQ11 MPT11:MPU11 MFX11:MFY11 LWB11:LWC11 LMF11:LMG11 LCJ11:LCK11 KSN11:KSO11 KIR11:KIS11 JYV11:JYW11 JOZ11:JPA11 JFD11:JFE11 IVH11:IVI11 ILL11:ILM11 IBP11:IBQ11 HRT11:HRU11 HHX11:HHY11 GYB11:GYC11 GOF11:GOG11 GEJ11:GEK11 FUN11:FUO11 FKR11:FKS11 FAV11:FAW11 EQZ11:ERA11 EHD11:EHE11 DXH11:DXI11 DNL11:DNM11 DDP11:DDQ11 CTT11:CTU11 CJX11:CJY11 CAB11:CAC11 BQF11:BQG11 BGJ11:BGK11 AWN11:AWO11 AMR11:AMS11 ACV11:ACW11 SZ11:TA11 JD11:JE11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M65498:M65502">
      <formula1>0</formula1>
      <formula2>0</formula2>
    </dataValidation>
    <dataValidation type="date" operator="greaterThanOrEqual" showErrorMessage="1" errorTitle="Data" error="Inserire una data superiore al 1/11/2000" sqref="B11:B1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11:WVJ14 WLN11:WLN14 WBR11:WBR14 VRV11:VRV14 VHZ11:VHZ14 UYD11:UYD14 UOH11:UOH14 UEL11:UEL14 TUP11:TUP14 TKT11:TKT14 TAX11:TAX14 SRB11:SRB14 SHF11:SHF14 RXJ11:RXJ14 RNN11:RNN14 RDR11:RDR14 QTV11:QTV14 QJZ11:QJZ14 QAD11:QAD14 PQH11:PQH14 PGL11:PGL14 OWP11:OWP14 OMT11:OMT14 OCX11:OCX14 NTB11:NTB14 NJF11:NJF14 MZJ11:MZJ14 MPN11:MPN14 MFR11:MFR14 LVV11:LVV14 LLZ11:LLZ14 LCD11:LCD14 KSH11:KSH14 KIL11:KIL14 JYP11:JYP14 JOT11:JOT14 JEX11:JEX14 IVB11:IVB14 ILF11:ILF14 IBJ11:IBJ14 HRN11:HRN14 HHR11:HHR14 GXV11:GXV14 GNZ11:GNZ14 GED11:GED14 FUH11:FUH14 FKL11:FKL14 FAP11:FAP14 EQT11:EQT14 EGX11:EGX14 DXB11:DXB14 DNF11:DNF14 DDJ11:DDJ14 CTN11:CTN14 CJR11:CJR14 BZV11:BZV14 BPZ11:BPZ14 BGD11:BGD14 AWH11:AWH14 AML11:AML14 ACP11:ACP14 ST11:ST14 IX11:IX14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B65491:B65493">
      <formula1>36831</formula1>
      <formula2>0</formula2>
    </dataValidation>
    <dataValidation type="textLength" operator="greaterThan" allowBlank="1" sqref="C11 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formula1>1</formula1>
      <formula2>0</formula2>
    </dataValidation>
    <dataValidation type="whole" operator="greaterThanOrEqual" allowBlank="1" showErrorMessage="1" errorTitle="Valore" error="Inserire un numero maggiore o uguale a 0 (zero)!" sqref="WVV982995:WVV983011 N65491:N65507 WVV11:WVV29 WLZ11:WLZ29 WCD11:WCD29 VSH11:VSH29 VIL11:VIL29 UYP11:UYP29 UOT11:UOT29 UEX11:UEX29 TVB11:TVB29 TLF11:TLF29 TBJ11:TBJ29 SRN11:SRN29 SHR11:SHR29 RXV11:RXV29 RNZ11:RNZ29 RED11:RED29 QUH11:QUH29 QKL11:QKL29 QAP11:QAP29 PQT11:PQT29 PGX11:PGX29 OXB11:OXB29 ONF11:ONF29 ODJ11:ODJ29 NTN11:NTN29 NJR11:NJR29 MZV11:MZV29 MPZ11:MPZ29 MGD11:MGD29 LWH11:LWH29 LML11:LML29 LCP11:LCP29 KST11:KST29 KIX11:KIX29 JZB11:JZB29 JPF11:JPF29 JFJ11:JFJ29 IVN11:IVN29 ILR11:ILR29 IBV11:IBV29 HRZ11:HRZ29 HID11:HID29 GYH11:GYH29 GOL11:GOL29 GEP11:GEP29 FUT11:FUT29 FKX11:FKX29 FBB11:FBB29 ERF11:ERF29 EHJ11:EHJ29 DXN11:DXN29 DNR11:DNR29 DDV11:DDV29 CTZ11:CTZ29 CKD11:CKD29 CAH11:CAH29 BQL11:BQL29 BGP11:BGP29 AWT11:AWT29 AMX11:AMX29 ADB11:ADB29 TF11:TF29 JJ11:JJ29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formula1>0</formula1>
      <formula2>0</formula2>
    </dataValidation>
    <dataValidation allowBlank="1" showInputMessage="1" promptTitle="Albergo" prompt="Vanno inserite le spese relative se vengono pagate direttamente, nel caso siano state prepagate non bisogna inserirle." sqref="L65488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formula1>0</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allowBlank="1" promptTitle="Km percorsi" prompt="Inserire i km percorsi." sqref="G65490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formula1>0</formula1>
      <formula2>0</formula2>
    </dataValidation>
    <dataValidation type="textLength" operator="greaterThan" allowBlank="1" showInputMessage="1" showErrorMessage="1" errorTitle="Mese" error="Inserire Mese - Anno !" promptTitle="Mese" prompt="Inserire il mese. es. Novembre - 2000" sqref="F65481 G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SX6548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8:WVK10 WLO8:WLO10 WBS8:WBS10 VRW8:VRW10 VIA8:VIA10 UYE8:UYE10 UOI8:UOI10 UEM8:UEM10 TUQ8:TUQ10 TKU8:TKU10 TAY8:TAY10 SRC8:SRC10 SHG8:SHG10 RXK8:RXK10 RNO8:RNO10 RDS8:RDS10 QTW8:QTW10 QKA8:QKA10 QAE8:QAE10 PQI8:PQI10 PGM8:PGM10 OWQ8:OWQ10 OMU8:OMU10 OCY8:OCY10 NTC8:NTC10 NJG8:NJG10 MZK8:MZK10 MPO8:MPO10 MFS8:MFS10 LVW8:LVW10 LMA8:LMA10 LCE8:LCE10 KSI8:KSI10 KIM8:KIM10 JYQ8:JYQ10 JOU8:JOU10 JEY8:JEY10 IVC8:IVC10 ILG8:ILG10 IBK8:IBK10 HRO8:HRO10 HHS8:HHS10 GXW8:GXW10 GOA8:GOA10 GEE8:GEE10 FUI8:FUI10 FKM8:FKM10 FAQ8:FAQ10 EQU8:EQU10 EGY8:EGY10 DXC8:DXC10 DNG8:DNG10 DDK8:DDK10 CTO8:CTO10 CJS8:CJS10 BZW8:BZW10 BQA8:BQA10 BGE8:BGE10 AWI8:AWI10 AMM8:AMM10 ACQ8:ACQ10 SU8:SU10 IY8:IY10 C8:C1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formula1>0</formula1>
      <formula2>0</formula2>
    </dataValidation>
    <dataValidation type="list" allowBlank="1" showInputMessage="1" showErrorMessage="1" sqref="D65483:E65483 WVL3:WVM3 WLP3:WLQ3 WBT3:WBU3 VRX3:VRY3 VIB3:VIC3 UYF3:UYG3 UOJ3:UOK3 UEN3:UEO3 TUR3:TUS3 TKV3:TKW3 TAZ3:TBA3 SRD3:SRE3 SHH3:SHI3 RXL3:RXM3 RNP3:RNQ3 RDT3:RDU3 QTX3:QTY3 QKB3:QKC3 QAF3:QAG3 PQJ3:PQK3 PGN3:PGO3 OWR3:OWS3 OMV3:OMW3 OCZ3:ODA3 NTD3:NTE3 NJH3:NJI3 MZL3:MZM3 MPP3:MPQ3 MFT3:MFU3 LVX3:LVY3 LMB3:LMC3 LCF3:LCG3 KSJ3:KSK3 KIN3:KIO3 JYR3:JYS3 JOV3:JOW3 JEZ3:JFA3 IVD3:IVE3 ILH3:ILI3 IBL3:IBM3 HRP3:HRQ3 HHT3:HHU3 GXX3:GXY3 GOB3:GOC3 GEF3:GEG3 FUJ3:FUK3 FKN3:FKO3 FAR3:FAS3 EQV3:EQW3 EGZ3:EHA3 DXD3:DXE3 DNH3:DNI3 DDL3:DDM3 CTP3:CTQ3 CJT3:CJU3 BZX3:BZY3 BQB3:BQC3 BGF3:BGG3 AWJ3:AWK3 AMN3:AMO3 ACR3:ACS3 SV3:SW3 IZ3:JA3 D3:E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IZ65483:JA6548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Nota Spese Italia</vt:lpstr>
      <vt:lpstr>Nota Spese CZK</vt:lpstr>
      <vt:lpstr>Nota Spese USD</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2012-07-12T14:35:21Z</cp:lastPrinted>
  <dcterms:created xsi:type="dcterms:W3CDTF">2007-03-06T14:42:56Z</dcterms:created>
  <dcterms:modified xsi:type="dcterms:W3CDTF">2012-07-12T14:37:30Z</dcterms:modified>
</cp:coreProperties>
</file>