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9440" windowHeight="14085" tabRatio="500"/>
  </bookViews>
  <sheets>
    <sheet name="Nota Spese Estero" sheetId="3" r:id="rId1"/>
  </sheets>
  <definedNames>
    <definedName name="_xlnm.Print_Area" localSheetId="0">'Nota Spese Estero'!$A$1:$R$40</definedName>
    <definedName name="_xlnm.Print_Titles" localSheetId="0">'Nota Spese Estero'!$1:$10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3"/>
  <c r="R3"/>
  <c r="R1"/>
  <c r="O7" l="1"/>
  <c r="P3"/>
  <c r="M7"/>
  <c r="L7"/>
  <c r="K7"/>
  <c r="J7"/>
  <c r="I7"/>
  <c r="G7"/>
  <c r="H23"/>
  <c r="H26"/>
  <c r="P35"/>
  <c r="H35"/>
  <c r="N35"/>
  <c r="P34"/>
  <c r="H34"/>
  <c r="N34"/>
  <c r="P33"/>
  <c r="H33"/>
  <c r="N33"/>
  <c r="P32"/>
  <c r="H32"/>
  <c r="N32"/>
  <c r="P31"/>
  <c r="H31"/>
  <c r="N31"/>
  <c r="P30"/>
  <c r="H30"/>
  <c r="N30"/>
  <c r="P29"/>
  <c r="H29"/>
  <c r="N29"/>
  <c r="P28"/>
  <c r="H28"/>
  <c r="N28"/>
  <c r="P27"/>
  <c r="H27"/>
  <c r="N27"/>
  <c r="P26"/>
  <c r="N26"/>
  <c r="P25"/>
  <c r="H25"/>
  <c r="N25"/>
  <c r="P24"/>
  <c r="H24"/>
  <c r="N24"/>
  <c r="P23"/>
  <c r="N23"/>
  <c r="P22"/>
  <c r="H22"/>
  <c r="N22"/>
  <c r="P21"/>
  <c r="H21"/>
  <c r="N21"/>
  <c r="P20"/>
  <c r="H20"/>
  <c r="N20"/>
  <c r="P19"/>
  <c r="H19"/>
  <c r="N19"/>
  <c r="P18"/>
  <c r="H18"/>
  <c r="N18"/>
  <c r="P17"/>
  <c r="H17"/>
  <c r="N17"/>
  <c r="P16"/>
  <c r="H16"/>
  <c r="N16"/>
  <c r="P15"/>
  <c r="H15"/>
  <c r="N15"/>
  <c r="P14"/>
  <c r="H14"/>
  <c r="N14"/>
  <c r="H13"/>
  <c r="N13"/>
  <c r="H12"/>
  <c r="H11"/>
  <c r="H7"/>
  <c r="P1"/>
  <c r="P5" s="1"/>
  <c r="P13"/>
  <c r="P12"/>
  <c r="N12"/>
  <c r="N7" s="1"/>
  <c r="P7" s="1"/>
  <c r="P11"/>
  <c r="N1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<sst xmlns="http://schemas.openxmlformats.org/spreadsheetml/2006/main" count="56" uniqueCount="49">
  <si>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</si>
  <si>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</si>
  <si>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</si>
  <si>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</si>
  <si>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</si>
  <si>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</si>
  <si>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</si>
  <si>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</si>
  <si>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</si>
  <si>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</si>
  <si>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</si>
  <si>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</si>
  <si>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</si>
  <si>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</si>
  <si>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</si>
  <si>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</si>
  <si>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</si>
  <si>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</si>
  <si>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</si>
  <si>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</si>
  <si>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</si>
  <si>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</si>
  <si>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</si>
  <si>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</si>
  <si>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</si>
  <si>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</si>
  <si>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</si>
  <si>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</si>
  <si>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</si>
  <si>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</si>
  <si>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</si>
  <si>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</si>
  <si>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</si>
  <si>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</si>
  <si>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</si>
  <si>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</si>
  <si>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</si>
  <si>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</si>
  <si>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</si>
  <si>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Mostapha Maanna</t>
  </si>
  <si>
    <t>Bettini Marco</t>
  </si>
  <si>
    <t>Giugno</t>
  </si>
  <si>
    <t>demo in giordania</t>
  </si>
  <si>
    <t>Amman</t>
  </si>
  <si>
    <t>JOD</t>
  </si>
  <si>
    <t>Cena</t>
  </si>
  <si>
    <t>taxi in 2 giorni</t>
  </si>
  <si>
    <t>(importi in JOD)</t>
  </si>
  <si>
    <t>Hotel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</si>
</sst>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9" formatCode="00\ "/>
    <numFmt numFmtId="170" formatCode="dd/mm/yy;@"/>
    <numFmt numFmtId="171" formatCode="_-* #,##0.00_-;\-* #,##0.00_-;_-* \-??_-;_-@_-"/>
    <numFmt numFmtId="173" formatCode="&quot;€&quot;\ #,##0.00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164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70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38" fontId="1" fillId="0" borderId="13" xfId="0" applyNumberFormat="1" applyFont="1" applyBorder="1" applyAlignment="1" applyProtection="1">
      <alignment horizontal="center" vertical="center"/>
      <protection locked="0"/>
    </xf>
    <xf numFmtId="171" fontId="1" fillId="0" borderId="14" xfId="0" applyNumberFormat="1" applyFont="1" applyBorder="1" applyAlignment="1" applyProtection="1">
      <alignment horizontal="right" vertical="center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6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170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2" xfId="0" applyFont="1" applyBorder="1" applyAlignment="1" applyProtection="1">
      <alignment vertical="center"/>
    </xf>
    <xf numFmtId="0" fontId="1" fillId="8" borderId="43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4" xfId="0" applyNumberFormat="1" applyFont="1" applyFill="1" applyBorder="1" applyAlignment="1" applyProtection="1">
      <alignment horizontal="right" vertical="center"/>
    </xf>
    <xf numFmtId="169" fontId="1" fillId="8" borderId="0" xfId="0" applyNumberFormat="1" applyFont="1" applyFill="1" applyBorder="1" applyAlignment="1" applyProtection="1">
      <alignment horizontal="center" vertical="center"/>
    </xf>
    <xf numFmtId="170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1" fontId="1" fillId="8" borderId="0" xfId="0" applyNumberFormat="1" applyFont="1" applyFill="1" applyBorder="1" applyAlignment="1" applyProtection="1">
      <alignment horizontal="right" vertical="center"/>
    </xf>
    <xf numFmtId="171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0" fontId="1" fillId="2" borderId="47" xfId="0" applyFont="1" applyFill="1" applyBorder="1" applyAlignment="1" applyProtection="1">
      <alignment horizontal="center" vertical="center" wrapText="1"/>
    </xf>
    <xf numFmtId="4" fontId="1" fillId="2" borderId="48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5" xfId="0" applyNumberFormat="1" applyFont="1" applyFill="1" applyBorder="1" applyAlignment="1" applyProtection="1">
      <alignment horizontal="center" vertical="center"/>
    </xf>
    <xf numFmtId="0" fontId="2" fillId="5" borderId="26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0" fontId="1" fillId="2" borderId="33" xfId="0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textRotation="180"/>
    </xf>
    <xf numFmtId="0" fontId="2" fillId="3" borderId="29" xfId="0" applyFont="1" applyFill="1" applyBorder="1" applyAlignment="1" applyProtection="1">
      <alignment horizontal="center" vertical="center" wrapText="1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4" fontId="1" fillId="0" borderId="24" xfId="0" applyNumberFormat="1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9" borderId="50" xfId="0" applyNumberFormat="1" applyFont="1" applyFill="1" applyBorder="1" applyAlignment="1" applyProtection="1">
      <alignment horizontal="center" vertical="center"/>
    </xf>
    <xf numFmtId="0" fontId="1" fillId="9" borderId="51" xfId="0" applyNumberFormat="1" applyFont="1" applyFill="1" applyBorder="1" applyAlignment="1" applyProtection="1">
      <alignment horizontal="center" vertical="center"/>
    </xf>
    <xf numFmtId="0" fontId="1" fillId="9" borderId="52" xfId="0" applyNumberFormat="1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38" fontId="1" fillId="2" borderId="31" xfId="0" applyNumberFormat="1" applyFont="1" applyFill="1" applyBorder="1" applyAlignment="1" applyProtection="1">
      <alignment horizontal="center" vertical="center"/>
    </xf>
    <xf numFmtId="38" fontId="1" fillId="2" borderId="32" xfId="0" applyNumberFormat="1" applyFont="1" applyFill="1" applyBorder="1" applyAlignment="1" applyProtection="1">
      <alignment horizontal="center" vertical="center"/>
    </xf>
    <xf numFmtId="0" fontId="2" fillId="7" borderId="48" xfId="0" applyFont="1" applyFill="1" applyBorder="1" applyAlignment="1" applyProtection="1">
      <alignment horizontal="center" vertical="center" wrapText="1"/>
    </xf>
    <xf numFmtId="0" fontId="2" fillId="7" borderId="48" xfId="0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173" fontId="1" fillId="0" borderId="0" xfId="0" applyNumberFormat="1" applyFont="1" applyAlignment="1" applyProtection="1">
      <alignment horizontal="center" vertical="center"/>
    </xf>
  </cellXfs>
  <cellStyles count="6">
    <cellStyle name="Collegamento ipertestuale" xfId="2" builtinId="8" hidden="1"/>
    <cellStyle name="Collegamento ipertestuale" xfId="4" builtinId="8" hidden="1"/>
    <cellStyle name="Collegamento ipertestuale visitato" xfId="3" builtinId="9" hidden="1"/>
    <cellStyle name="Collegamento ipertestuale visitato" xfId="5" builtinId="9" hidden="1"/>
    <cellStyle name="Euro" xfId="1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40"/>
  <sheetViews>
    <sheetView tabSelected="1" view="pageBreakPreview" zoomScale="75" zoomScaleNormal="75" zoomScaleSheetLayoutView="50" zoomScalePageLayoutView="75" workbookViewId="0">
      <pane ySplit="5" topLeftCell="A6" activePane="bottomLeft" state="frozen"/>
      <selection pane="bottomLeft" activeCell="N12" sqref="N12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38.710937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7" customFormat="1" ht="65.25" customHeight="1">
      <c r="A1" s="4"/>
      <c r="B1" s="76" t="s">
        <v>0</v>
      </c>
      <c r="C1" s="76"/>
      <c r="D1" s="72" t="s">
        <v>39</v>
      </c>
      <c r="E1" s="72"/>
      <c r="F1" s="41" t="s">
        <v>41</v>
      </c>
      <c r="G1" s="40"/>
      <c r="L1" s="7" t="s">
        <v>28</v>
      </c>
      <c r="M1" s="3">
        <f>+P1-N7</f>
        <v>0</v>
      </c>
      <c r="N1" s="5" t="s">
        <v>1</v>
      </c>
      <c r="O1" s="6"/>
      <c r="P1" s="42">
        <f>SUM(H7:M7)</f>
        <v>489.678</v>
      </c>
      <c r="Q1" s="3" t="s">
        <v>26</v>
      </c>
      <c r="R1" s="101">
        <f>SUM(R11:R13)</f>
        <v>551.16999999999996</v>
      </c>
    </row>
    <row r="2" spans="1:18" s="7" customFormat="1" ht="57.75" customHeight="1">
      <c r="A2" s="4"/>
      <c r="B2" s="71" t="s">
        <v>2</v>
      </c>
      <c r="C2" s="71"/>
      <c r="D2" s="72" t="s">
        <v>40</v>
      </c>
      <c r="E2" s="72"/>
      <c r="F2" s="8"/>
      <c r="G2" s="8"/>
      <c r="N2" s="9" t="s">
        <v>3</v>
      </c>
      <c r="O2" s="10"/>
      <c r="P2" s="11">
        <v>0</v>
      </c>
      <c r="Q2" s="3" t="s">
        <v>25</v>
      </c>
      <c r="R2" s="101"/>
    </row>
    <row r="3" spans="1:18" s="7" customFormat="1" ht="35.25" customHeight="1">
      <c r="A3" s="4"/>
      <c r="B3" s="71" t="s">
        <v>24</v>
      </c>
      <c r="C3" s="71"/>
      <c r="D3" s="72" t="s">
        <v>25</v>
      </c>
      <c r="E3" s="72"/>
      <c r="N3" s="9" t="s">
        <v>4</v>
      </c>
      <c r="O3" s="10"/>
      <c r="P3" s="47">
        <f>+O7</f>
        <v>394.178</v>
      </c>
      <c r="Q3" s="12"/>
      <c r="R3" s="101">
        <f>R11</f>
        <v>444.06</v>
      </c>
    </row>
    <row r="4" spans="1:18" s="7" customFormat="1" ht="35.25" customHeight="1" thickBot="1">
      <c r="A4" s="4"/>
      <c r="D4" s="13"/>
      <c r="E4" s="13"/>
      <c r="F4" s="9" t="s">
        <v>19</v>
      </c>
      <c r="G4" s="50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101"/>
    </row>
    <row r="5" spans="1:18" s="7" customFormat="1" ht="43.5" customHeight="1" thickTop="1" thickBot="1">
      <c r="A5" s="4"/>
      <c r="B5" s="18" t="s">
        <v>6</v>
      </c>
      <c r="C5" s="19"/>
      <c r="D5" s="44">
        <v>3</v>
      </c>
      <c r="E5" s="13"/>
      <c r="F5" s="9" t="s">
        <v>7</v>
      </c>
      <c r="G5" s="50">
        <v>1.1100000000000001</v>
      </c>
      <c r="N5" s="70" t="s">
        <v>8</v>
      </c>
      <c r="O5" s="70"/>
      <c r="P5" s="43">
        <f>P1-P2-P3-P4</f>
        <v>95.5</v>
      </c>
      <c r="Q5" s="12"/>
      <c r="R5" s="101">
        <f>R1-R3</f>
        <v>107.10999999999996</v>
      </c>
    </row>
    <row r="6" spans="1:18" s="7" customFormat="1" ht="43.5" customHeight="1" thickTop="1" thickBot="1">
      <c r="A6" s="4"/>
      <c r="B6" s="20" t="s">
        <v>47</v>
      </c>
      <c r="C6" s="20"/>
      <c r="D6" s="13"/>
      <c r="E6" s="13"/>
      <c r="F6" s="9" t="s">
        <v>9</v>
      </c>
      <c r="G6" s="68">
        <v>11.11</v>
      </c>
      <c r="Q6" s="12"/>
    </row>
    <row r="7" spans="1:18" s="7" customFormat="1" ht="27" customHeight="1" thickTop="1" thickBot="1">
      <c r="A7" s="88" t="s">
        <v>27</v>
      </c>
      <c r="B7" s="89"/>
      <c r="C7" s="90"/>
      <c r="D7" s="93" t="s">
        <v>10</v>
      </c>
      <c r="E7" s="94"/>
      <c r="F7" s="94"/>
      <c r="G7" s="69">
        <f t="shared" ref="G7:O7" si="0">SUM(G11:G35)</f>
        <v>0</v>
      </c>
      <c r="H7" s="67">
        <f t="shared" si="0"/>
        <v>0</v>
      </c>
      <c r="I7" s="52">
        <f t="shared" si="0"/>
        <v>0</v>
      </c>
      <c r="J7" s="52">
        <f t="shared" si="0"/>
        <v>61</v>
      </c>
      <c r="K7" s="52">
        <f t="shared" si="0"/>
        <v>0</v>
      </c>
      <c r="L7" s="52">
        <f t="shared" si="0"/>
        <v>428.678</v>
      </c>
      <c r="M7" s="53">
        <f t="shared" si="0"/>
        <v>0</v>
      </c>
      <c r="N7" s="51">
        <f t="shared" si="0"/>
        <v>489.678</v>
      </c>
      <c r="O7" s="54">
        <f t="shared" si="0"/>
        <v>394.178</v>
      </c>
      <c r="P7" s="12">
        <f>+N7-SUM(H7:M7)</f>
        <v>0</v>
      </c>
    </row>
    <row r="8" spans="1:18" ht="36" customHeight="1" thickTop="1" thickBot="1">
      <c r="A8" s="80"/>
      <c r="B8" s="81" t="s">
        <v>11</v>
      </c>
      <c r="C8" s="81" t="s">
        <v>12</v>
      </c>
      <c r="D8" s="95" t="s">
        <v>23</v>
      </c>
      <c r="E8" s="81" t="s">
        <v>30</v>
      </c>
      <c r="F8" s="97" t="s">
        <v>29</v>
      </c>
      <c r="G8" s="98" t="s">
        <v>13</v>
      </c>
      <c r="H8" s="100" t="s">
        <v>14</v>
      </c>
      <c r="I8" s="74" t="s">
        <v>32</v>
      </c>
      <c r="J8" s="73" t="s">
        <v>34</v>
      </c>
      <c r="K8" s="73" t="s">
        <v>33</v>
      </c>
      <c r="L8" s="91" t="s">
        <v>20</v>
      </c>
      <c r="M8" s="92"/>
      <c r="N8" s="79" t="s">
        <v>15</v>
      </c>
      <c r="O8" s="82" t="s">
        <v>16</v>
      </c>
      <c r="P8" s="78" t="s">
        <v>17</v>
      </c>
      <c r="Q8" s="2"/>
      <c r="R8" s="83" t="s">
        <v>35</v>
      </c>
    </row>
    <row r="9" spans="1:18" ht="36" customHeight="1" thickTop="1" thickBot="1">
      <c r="A9" s="80"/>
      <c r="B9" s="81" t="s">
        <v>11</v>
      </c>
      <c r="C9" s="81"/>
      <c r="D9" s="96"/>
      <c r="E9" s="81"/>
      <c r="F9" s="97"/>
      <c r="G9" s="99"/>
      <c r="H9" s="100" t="s">
        <v>32</v>
      </c>
      <c r="I9" s="74" t="s">
        <v>32</v>
      </c>
      <c r="J9" s="74"/>
      <c r="K9" s="74" t="s">
        <v>31</v>
      </c>
      <c r="L9" s="75" t="s">
        <v>21</v>
      </c>
      <c r="M9" s="87" t="s">
        <v>22</v>
      </c>
      <c r="N9" s="79"/>
      <c r="O9" s="82"/>
      <c r="P9" s="78"/>
      <c r="Q9" s="2"/>
      <c r="R9" s="84"/>
    </row>
    <row r="10" spans="1:18" ht="37.5" customHeight="1" thickTop="1" thickBot="1">
      <c r="A10" s="80"/>
      <c r="B10" s="81"/>
      <c r="C10" s="81"/>
      <c r="D10" s="96"/>
      <c r="E10" s="81"/>
      <c r="F10" s="97"/>
      <c r="G10" s="66" t="s">
        <v>18</v>
      </c>
      <c r="H10" s="100"/>
      <c r="I10" s="74"/>
      <c r="J10" s="74"/>
      <c r="K10" s="74"/>
      <c r="L10" s="86"/>
      <c r="M10" s="77"/>
      <c r="N10" s="79"/>
      <c r="O10" s="82"/>
      <c r="P10" s="78"/>
      <c r="Q10" s="2"/>
      <c r="R10" s="85"/>
    </row>
    <row r="11" spans="1:18" ht="30" customHeight="1" thickTop="1">
      <c r="A11" s="32">
        <v>11</v>
      </c>
      <c r="B11" s="21">
        <v>41073</v>
      </c>
      <c r="C11" s="22" t="s">
        <v>42</v>
      </c>
      <c r="D11" s="23" t="s">
        <v>48</v>
      </c>
      <c r="E11" s="23" t="s">
        <v>43</v>
      </c>
      <c r="F11" s="34" t="s">
        <v>44</v>
      </c>
      <c r="G11" s="24"/>
      <c r="H11" s="25">
        <f t="shared" ref="H11:H13" si="1">IF($D$3="si",($G$5/$G$6*G11),IF($D$3="no",G11*$G$4,0))</f>
        <v>0</v>
      </c>
      <c r="I11" s="26"/>
      <c r="J11" s="27"/>
      <c r="K11" s="28"/>
      <c r="L11" s="28">
        <v>394.178</v>
      </c>
      <c r="M11" s="29"/>
      <c r="N11" s="30">
        <f t="shared" ref="N11:N12" si="2">SUM(H11:M11)</f>
        <v>394.178</v>
      </c>
      <c r="O11" s="33">
        <v>394.178</v>
      </c>
      <c r="P11" s="31" t="str">
        <f t="shared" ref="P11:P13" si="3">IF(F11="Milano","X","")</f>
        <v/>
      </c>
      <c r="Q11" s="2"/>
      <c r="R11" s="48">
        <v>444.06</v>
      </c>
    </row>
    <row r="12" spans="1:18" ht="30" customHeight="1">
      <c r="A12" s="32">
        <v>15</v>
      </c>
      <c r="B12" s="37">
        <v>41073</v>
      </c>
      <c r="C12" s="34"/>
      <c r="D12" s="39" t="s">
        <v>45</v>
      </c>
      <c r="E12" s="35"/>
      <c r="F12" s="36" t="s">
        <v>44</v>
      </c>
      <c r="G12" s="24"/>
      <c r="H12" s="25">
        <f t="shared" si="1"/>
        <v>0</v>
      </c>
      <c r="I12" s="38"/>
      <c r="J12" s="27"/>
      <c r="K12" s="28"/>
      <c r="L12" s="28">
        <v>34.5</v>
      </c>
      <c r="M12" s="29"/>
      <c r="N12" s="30">
        <f t="shared" si="2"/>
        <v>34.5</v>
      </c>
      <c r="O12" s="33"/>
      <c r="P12" s="31" t="str">
        <f t="shared" si="3"/>
        <v/>
      </c>
      <c r="Q12" s="2"/>
      <c r="R12" s="48">
        <v>38.69</v>
      </c>
    </row>
    <row r="13" spans="1:18" ht="30" customHeight="1">
      <c r="A13" s="32">
        <v>17</v>
      </c>
      <c r="B13" s="37"/>
      <c r="C13" s="34"/>
      <c r="D13" s="39" t="s">
        <v>46</v>
      </c>
      <c r="E13" s="35" t="s">
        <v>43</v>
      </c>
      <c r="F13" s="36" t="s">
        <v>44</v>
      </c>
      <c r="G13" s="24"/>
      <c r="H13" s="25">
        <f t="shared" si="1"/>
        <v>0</v>
      </c>
      <c r="I13" s="38"/>
      <c r="J13" s="27">
        <v>61</v>
      </c>
      <c r="K13" s="28"/>
      <c r="L13" s="28"/>
      <c r="M13" s="29"/>
      <c r="N13" s="30">
        <f>SUM(H13:M13)</f>
        <v>61</v>
      </c>
      <c r="O13" s="33"/>
      <c r="P13" s="31" t="str">
        <f t="shared" si="3"/>
        <v/>
      </c>
      <c r="Q13" s="2"/>
      <c r="R13" s="48">
        <v>68.42</v>
      </c>
    </row>
    <row r="14" spans="1:18" ht="30" customHeight="1">
      <c r="A14" s="32">
        <v>18</v>
      </c>
      <c r="B14" s="37"/>
      <c r="C14" s="34"/>
      <c r="D14" s="39"/>
      <c r="E14" s="35"/>
      <c r="F14" s="36"/>
      <c r="G14" s="24"/>
      <c r="H14" s="25">
        <f t="shared" ref="H14" si="4">IF($D$3="si",($G$5/$G$6*G14),IF($D$3="no",G14*$G$4,0))</f>
        <v>0</v>
      </c>
      <c r="I14" s="38"/>
      <c r="J14" s="27"/>
      <c r="K14" s="28"/>
      <c r="L14" s="28"/>
      <c r="M14" s="29"/>
      <c r="N14" s="30">
        <f t="shared" ref="N14" si="5">SUM(H14:M14)</f>
        <v>0</v>
      </c>
      <c r="O14" s="33"/>
      <c r="P14" s="31" t="str">
        <f t="shared" ref="P14" si="6">IF(F14="Milano","X","")</f>
        <v/>
      </c>
      <c r="Q14" s="2"/>
      <c r="R14" s="48"/>
    </row>
    <row r="15" spans="1:18" ht="30" customHeight="1">
      <c r="A15" s="32">
        <v>19</v>
      </c>
      <c r="B15" s="37"/>
      <c r="C15" s="34"/>
      <c r="D15" s="39"/>
      <c r="E15" s="35"/>
      <c r="F15" s="36"/>
      <c r="G15" s="24"/>
      <c r="H15" s="25">
        <f t="shared" ref="H15:H17" si="7">IF($D$3="si",($G$5/$G$6*G15),IF($D$3="no",G15*$G$4,0))</f>
        <v>0</v>
      </c>
      <c r="I15" s="38"/>
      <c r="J15" s="27"/>
      <c r="K15" s="28"/>
      <c r="L15" s="28"/>
      <c r="M15" s="29"/>
      <c r="N15" s="30">
        <f t="shared" ref="N15:N17" si="8">SUM(H15:M15)</f>
        <v>0</v>
      </c>
      <c r="O15" s="33"/>
      <c r="P15" s="31" t="str">
        <f t="shared" ref="P15:P17" si="9">IF(F15="Milano","X","")</f>
        <v/>
      </c>
      <c r="Q15" s="2"/>
      <c r="R15" s="48"/>
    </row>
    <row r="16" spans="1:18" ht="30" customHeight="1">
      <c r="A16" s="32">
        <v>20</v>
      </c>
      <c r="B16" s="37"/>
      <c r="C16" s="34"/>
      <c r="D16" s="39"/>
      <c r="E16" s="35"/>
      <c r="F16" s="36"/>
      <c r="G16" s="24"/>
      <c r="H16" s="25">
        <f t="shared" si="7"/>
        <v>0</v>
      </c>
      <c r="I16" s="38"/>
      <c r="J16" s="27"/>
      <c r="K16" s="28"/>
      <c r="L16" s="28"/>
      <c r="M16" s="29"/>
      <c r="N16" s="30">
        <f t="shared" si="8"/>
        <v>0</v>
      </c>
      <c r="O16" s="33"/>
      <c r="P16" s="31" t="str">
        <f t="shared" si="9"/>
        <v/>
      </c>
      <c r="Q16" s="2"/>
      <c r="R16" s="48"/>
    </row>
    <row r="17" spans="1:18" ht="30" customHeight="1">
      <c r="A17" s="32">
        <v>21</v>
      </c>
      <c r="B17" s="37"/>
      <c r="C17" s="34"/>
      <c r="D17" s="39"/>
      <c r="E17" s="35"/>
      <c r="F17" s="36"/>
      <c r="G17" s="24"/>
      <c r="H17" s="25">
        <f t="shared" si="7"/>
        <v>0</v>
      </c>
      <c r="I17" s="38"/>
      <c r="J17" s="27"/>
      <c r="K17" s="28"/>
      <c r="L17" s="28"/>
      <c r="M17" s="29"/>
      <c r="N17" s="30">
        <f t="shared" si="8"/>
        <v>0</v>
      </c>
      <c r="O17" s="33"/>
      <c r="P17" s="31" t="str">
        <f t="shared" si="9"/>
        <v/>
      </c>
      <c r="Q17" s="2"/>
      <c r="R17" s="48"/>
    </row>
    <row r="18" spans="1:18" ht="30" customHeight="1">
      <c r="A18" s="32">
        <v>22</v>
      </c>
      <c r="B18" s="37"/>
      <c r="C18" s="34"/>
      <c r="D18" s="39"/>
      <c r="E18" s="35"/>
      <c r="F18" s="36"/>
      <c r="G18" s="24"/>
      <c r="H18" s="25">
        <f t="shared" ref="H18:H25" si="10">IF($D$3="si",($G$5/$G$6*G18),IF($D$3="no",G18*$G$4,0))</f>
        <v>0</v>
      </c>
      <c r="I18" s="38"/>
      <c r="J18" s="27"/>
      <c r="K18" s="28"/>
      <c r="L18" s="28"/>
      <c r="M18" s="29"/>
      <c r="N18" s="30">
        <f t="shared" ref="N18:N24" si="11">SUM(H18:M18)</f>
        <v>0</v>
      </c>
      <c r="O18" s="33"/>
      <c r="P18" s="31" t="str">
        <f t="shared" ref="P18:P25" si="12">IF(F18="Milano","X","")</f>
        <v/>
      </c>
      <c r="Q18" s="2"/>
      <c r="R18" s="48"/>
    </row>
    <row r="19" spans="1:18" ht="30" customHeight="1">
      <c r="A19" s="32">
        <v>23</v>
      </c>
      <c r="B19" s="37"/>
      <c r="C19" s="34"/>
      <c r="D19" s="39"/>
      <c r="E19" s="35"/>
      <c r="F19" s="36"/>
      <c r="G19" s="24"/>
      <c r="H19" s="25">
        <f t="shared" si="10"/>
        <v>0</v>
      </c>
      <c r="I19" s="38"/>
      <c r="J19" s="27"/>
      <c r="K19" s="28"/>
      <c r="L19" s="28"/>
      <c r="M19" s="29"/>
      <c r="N19" s="30">
        <f t="shared" si="11"/>
        <v>0</v>
      </c>
      <c r="O19" s="33"/>
      <c r="P19" s="31" t="str">
        <f t="shared" si="12"/>
        <v/>
      </c>
      <c r="Q19" s="2"/>
      <c r="R19" s="48"/>
    </row>
    <row r="20" spans="1:18" ht="30" customHeight="1">
      <c r="A20" s="32">
        <v>24</v>
      </c>
      <c r="B20" s="37"/>
      <c r="C20" s="34"/>
      <c r="D20" s="39"/>
      <c r="E20" s="35"/>
      <c r="F20" s="36"/>
      <c r="G20" s="24"/>
      <c r="H20" s="25">
        <f t="shared" si="10"/>
        <v>0</v>
      </c>
      <c r="I20" s="38"/>
      <c r="J20" s="27"/>
      <c r="K20" s="28"/>
      <c r="L20" s="28"/>
      <c r="M20" s="29"/>
      <c r="N20" s="30">
        <f t="shared" si="11"/>
        <v>0</v>
      </c>
      <c r="O20" s="33"/>
      <c r="P20" s="31" t="str">
        <f t="shared" si="12"/>
        <v/>
      </c>
      <c r="Q20" s="2"/>
      <c r="R20" s="48"/>
    </row>
    <row r="21" spans="1:18" ht="30" customHeight="1">
      <c r="A21" s="32">
        <v>25</v>
      </c>
      <c r="B21" s="37"/>
      <c r="C21" s="34"/>
      <c r="D21" s="39"/>
      <c r="E21" s="35"/>
      <c r="F21" s="36"/>
      <c r="G21" s="24"/>
      <c r="H21" s="25">
        <f t="shared" si="10"/>
        <v>0</v>
      </c>
      <c r="I21" s="38"/>
      <c r="J21" s="27"/>
      <c r="K21" s="28"/>
      <c r="L21" s="28"/>
      <c r="M21" s="29"/>
      <c r="N21" s="30">
        <f t="shared" si="11"/>
        <v>0</v>
      </c>
      <c r="O21" s="33"/>
      <c r="P21" s="31" t="str">
        <f t="shared" si="12"/>
        <v/>
      </c>
      <c r="Q21" s="2"/>
      <c r="R21" s="48"/>
    </row>
    <row r="22" spans="1:18" ht="30" customHeight="1">
      <c r="A22" s="32">
        <v>26</v>
      </c>
      <c r="B22" s="37"/>
      <c r="C22" s="34"/>
      <c r="D22" s="39"/>
      <c r="E22" s="35"/>
      <c r="F22" s="36"/>
      <c r="G22" s="24"/>
      <c r="H22" s="25">
        <f t="shared" si="10"/>
        <v>0</v>
      </c>
      <c r="I22" s="38"/>
      <c r="J22" s="27"/>
      <c r="K22" s="28"/>
      <c r="L22" s="28"/>
      <c r="M22" s="29"/>
      <c r="N22" s="30">
        <f t="shared" si="11"/>
        <v>0</v>
      </c>
      <c r="O22" s="33"/>
      <c r="P22" s="31" t="str">
        <f t="shared" si="12"/>
        <v/>
      </c>
      <c r="Q22" s="2"/>
      <c r="R22" s="48"/>
    </row>
    <row r="23" spans="1:18" ht="30" customHeight="1">
      <c r="A23" s="32">
        <v>27</v>
      </c>
      <c r="B23" s="37"/>
      <c r="C23" s="34"/>
      <c r="D23" s="39"/>
      <c r="E23" s="35"/>
      <c r="F23" s="36"/>
      <c r="G23" s="24"/>
      <c r="H23" s="25">
        <f>IF($D$3="si",($G$5/$G$6*G23),IF($D$3="no",G23*$G$4,0))</f>
        <v>0</v>
      </c>
      <c r="I23" s="38"/>
      <c r="J23" s="27"/>
      <c r="K23" s="28"/>
      <c r="L23" s="28"/>
      <c r="M23" s="29"/>
      <c r="N23" s="30">
        <f t="shared" si="11"/>
        <v>0</v>
      </c>
      <c r="O23" s="33"/>
      <c r="P23" s="31" t="str">
        <f t="shared" si="12"/>
        <v/>
      </c>
      <c r="Q23" s="2"/>
      <c r="R23" s="48"/>
    </row>
    <row r="24" spans="1:18" ht="30" customHeight="1">
      <c r="A24" s="32">
        <v>28</v>
      </c>
      <c r="B24" s="37"/>
      <c r="C24" s="34"/>
      <c r="D24" s="39"/>
      <c r="E24" s="35"/>
      <c r="F24" s="36"/>
      <c r="G24" s="24"/>
      <c r="H24" s="25">
        <f t="shared" si="10"/>
        <v>0</v>
      </c>
      <c r="I24" s="38"/>
      <c r="J24" s="27"/>
      <c r="K24" s="28"/>
      <c r="L24" s="28"/>
      <c r="M24" s="29"/>
      <c r="N24" s="30">
        <f t="shared" si="11"/>
        <v>0</v>
      </c>
      <c r="O24" s="33"/>
      <c r="P24" s="31" t="str">
        <f t="shared" si="12"/>
        <v/>
      </c>
      <c r="Q24" s="2"/>
      <c r="R24" s="48"/>
    </row>
    <row r="25" spans="1:18" ht="30" customHeight="1">
      <c r="A25" s="32">
        <v>29</v>
      </c>
      <c r="B25" s="37"/>
      <c r="C25" s="34"/>
      <c r="D25" s="39"/>
      <c r="E25" s="35"/>
      <c r="F25" s="36"/>
      <c r="G25" s="24"/>
      <c r="H25" s="25">
        <f t="shared" si="10"/>
        <v>0</v>
      </c>
      <c r="I25" s="38"/>
      <c r="J25" s="27"/>
      <c r="K25" s="28"/>
      <c r="L25" s="28"/>
      <c r="M25" s="29"/>
      <c r="N25" s="30">
        <f>SUM(H25:M25)</f>
        <v>0</v>
      </c>
      <c r="O25" s="33"/>
      <c r="P25" s="31" t="str">
        <f t="shared" si="12"/>
        <v/>
      </c>
      <c r="Q25" s="2"/>
      <c r="R25" s="48"/>
    </row>
    <row r="26" spans="1:18" ht="30" customHeight="1">
      <c r="A26" s="32">
        <v>30</v>
      </c>
      <c r="B26" s="37"/>
      <c r="C26" s="34"/>
      <c r="D26" s="39"/>
      <c r="E26" s="35"/>
      <c r="F26" s="36"/>
      <c r="G26" s="24"/>
      <c r="H26" s="25">
        <f>IF($D$3="si",($G$5/$G$6*G26),IF($D$3="no",G26*$G$4,0))</f>
        <v>0</v>
      </c>
      <c r="I26" s="38"/>
      <c r="J26" s="27"/>
      <c r="K26" s="28"/>
      <c r="L26" s="28"/>
      <c r="M26" s="29"/>
      <c r="N26" s="30">
        <f t="shared" ref="N26" si="13">SUM(H26:M26)</f>
        <v>0</v>
      </c>
      <c r="O26" s="33"/>
      <c r="P26" s="31" t="str">
        <f t="shared" ref="P26" si="14">IF(F26="Milano","X","")</f>
        <v/>
      </c>
      <c r="Q26" s="2"/>
      <c r="R26" s="48"/>
    </row>
    <row r="27" spans="1:18" ht="30" customHeight="1">
      <c r="A27" s="32">
        <v>31</v>
      </c>
      <c r="B27" s="37"/>
      <c r="C27" s="34"/>
      <c r="D27" s="39"/>
      <c r="E27" s="35"/>
      <c r="F27" s="36"/>
      <c r="G27" s="24"/>
      <c r="H27" s="25">
        <f t="shared" ref="H27:H35" si="15">IF($D$3="si",($G$5/$G$6*G27),IF($D$3="no",G27*$G$4,0))</f>
        <v>0</v>
      </c>
      <c r="I27" s="38"/>
      <c r="J27" s="27"/>
      <c r="K27" s="28"/>
      <c r="L27" s="28"/>
      <c r="M27" s="29"/>
      <c r="N27" s="30">
        <f t="shared" ref="N27:N35" si="16">SUM(H27:M27)</f>
        <v>0</v>
      </c>
      <c r="O27" s="33"/>
      <c r="P27" s="31" t="str">
        <f t="shared" ref="P27:P35" si="17">IF(F27="Milano","X","")</f>
        <v/>
      </c>
      <c r="Q27" s="2"/>
      <c r="R27" s="48"/>
    </row>
    <row r="28" spans="1:18" ht="30" customHeight="1">
      <c r="A28" s="32">
        <v>32</v>
      </c>
      <c r="B28" s="37"/>
      <c r="C28" s="34"/>
      <c r="D28" s="39"/>
      <c r="E28" s="35"/>
      <c r="F28" s="36"/>
      <c r="G28" s="24"/>
      <c r="H28" s="25">
        <f t="shared" si="15"/>
        <v>0</v>
      </c>
      <c r="I28" s="38"/>
      <c r="J28" s="27"/>
      <c r="K28" s="28"/>
      <c r="L28" s="28"/>
      <c r="M28" s="29"/>
      <c r="N28" s="30">
        <f t="shared" si="16"/>
        <v>0</v>
      </c>
      <c r="O28" s="33"/>
      <c r="P28" s="31" t="str">
        <f t="shared" si="17"/>
        <v/>
      </c>
      <c r="Q28" s="2"/>
      <c r="R28" s="48"/>
    </row>
    <row r="29" spans="1:18" ht="30" customHeight="1">
      <c r="A29" s="32">
        <v>33</v>
      </c>
      <c r="B29" s="37"/>
      <c r="C29" s="34"/>
      <c r="D29" s="39"/>
      <c r="E29" s="35"/>
      <c r="F29" s="36"/>
      <c r="G29" s="24"/>
      <c r="H29" s="25">
        <f t="shared" si="15"/>
        <v>0</v>
      </c>
      <c r="I29" s="38"/>
      <c r="J29" s="27"/>
      <c r="K29" s="28"/>
      <c r="L29" s="28"/>
      <c r="M29" s="29"/>
      <c r="N29" s="30">
        <f t="shared" si="16"/>
        <v>0</v>
      </c>
      <c r="O29" s="33"/>
      <c r="P29" s="31" t="str">
        <f t="shared" si="17"/>
        <v/>
      </c>
      <c r="Q29" s="2"/>
      <c r="R29" s="48"/>
    </row>
    <row r="30" spans="1:18" ht="30" customHeight="1">
      <c r="A30" s="32">
        <v>34</v>
      </c>
      <c r="B30" s="37"/>
      <c r="C30" s="34"/>
      <c r="D30" s="39"/>
      <c r="E30" s="35"/>
      <c r="F30" s="36"/>
      <c r="G30" s="24"/>
      <c r="H30" s="25">
        <f t="shared" si="15"/>
        <v>0</v>
      </c>
      <c r="I30" s="38"/>
      <c r="J30" s="27"/>
      <c r="K30" s="28"/>
      <c r="L30" s="28"/>
      <c r="M30" s="29"/>
      <c r="N30" s="30">
        <f t="shared" si="16"/>
        <v>0</v>
      </c>
      <c r="O30" s="33"/>
      <c r="P30" s="31" t="str">
        <f t="shared" si="17"/>
        <v/>
      </c>
      <c r="Q30" s="2"/>
      <c r="R30" s="48"/>
    </row>
    <row r="31" spans="1:18" ht="30" customHeight="1">
      <c r="A31" s="32">
        <v>35</v>
      </c>
      <c r="B31" s="37"/>
      <c r="C31" s="34"/>
      <c r="D31" s="39"/>
      <c r="E31" s="35"/>
      <c r="F31" s="36"/>
      <c r="G31" s="24"/>
      <c r="H31" s="25">
        <f t="shared" si="15"/>
        <v>0</v>
      </c>
      <c r="I31" s="38"/>
      <c r="J31" s="27"/>
      <c r="K31" s="28"/>
      <c r="L31" s="28"/>
      <c r="M31" s="29"/>
      <c r="N31" s="30">
        <f t="shared" si="16"/>
        <v>0</v>
      </c>
      <c r="O31" s="33"/>
      <c r="P31" s="31" t="str">
        <f t="shared" si="17"/>
        <v/>
      </c>
      <c r="Q31" s="2"/>
      <c r="R31" s="48"/>
    </row>
    <row r="32" spans="1:18" ht="30" customHeight="1">
      <c r="A32" s="32">
        <v>36</v>
      </c>
      <c r="B32" s="37"/>
      <c r="C32" s="34"/>
      <c r="D32" s="39"/>
      <c r="E32" s="35"/>
      <c r="F32" s="36"/>
      <c r="G32" s="24"/>
      <c r="H32" s="25">
        <f t="shared" si="15"/>
        <v>0</v>
      </c>
      <c r="I32" s="38"/>
      <c r="J32" s="27"/>
      <c r="K32" s="28"/>
      <c r="L32" s="28"/>
      <c r="M32" s="29"/>
      <c r="N32" s="30">
        <f t="shared" si="16"/>
        <v>0</v>
      </c>
      <c r="O32" s="33"/>
      <c r="P32" s="31" t="str">
        <f t="shared" si="17"/>
        <v/>
      </c>
      <c r="Q32" s="2"/>
      <c r="R32" s="48"/>
    </row>
    <row r="33" spans="1:18" ht="30" customHeight="1">
      <c r="A33" s="32">
        <v>37</v>
      </c>
      <c r="B33" s="37"/>
      <c r="C33" s="34"/>
      <c r="D33" s="39"/>
      <c r="E33" s="35"/>
      <c r="F33" s="36"/>
      <c r="G33" s="24"/>
      <c r="H33" s="25">
        <f t="shared" si="15"/>
        <v>0</v>
      </c>
      <c r="I33" s="38"/>
      <c r="J33" s="27"/>
      <c r="K33" s="28"/>
      <c r="L33" s="28"/>
      <c r="M33" s="29"/>
      <c r="N33" s="30">
        <f t="shared" si="16"/>
        <v>0</v>
      </c>
      <c r="O33" s="33"/>
      <c r="P33" s="31" t="str">
        <f t="shared" si="17"/>
        <v/>
      </c>
      <c r="Q33" s="2"/>
      <c r="R33" s="48"/>
    </row>
    <row r="34" spans="1:18" ht="30" customHeight="1">
      <c r="A34" s="32">
        <v>38</v>
      </c>
      <c r="B34" s="37"/>
      <c r="C34" s="34"/>
      <c r="D34" s="39"/>
      <c r="E34" s="35"/>
      <c r="F34" s="36"/>
      <c r="G34" s="24"/>
      <c r="H34" s="25">
        <f t="shared" si="15"/>
        <v>0</v>
      </c>
      <c r="I34" s="38"/>
      <c r="J34" s="27"/>
      <c r="K34" s="28"/>
      <c r="L34" s="28"/>
      <c r="M34" s="29"/>
      <c r="N34" s="30">
        <f t="shared" si="16"/>
        <v>0</v>
      </c>
      <c r="O34" s="33"/>
      <c r="P34" s="31" t="str">
        <f t="shared" si="17"/>
        <v/>
      </c>
      <c r="Q34" s="2"/>
      <c r="R34" s="48"/>
    </row>
    <row r="35" spans="1:18" ht="30" customHeight="1">
      <c r="A35" s="32">
        <v>39</v>
      </c>
      <c r="B35" s="37"/>
      <c r="C35" s="34"/>
      <c r="D35" s="39"/>
      <c r="E35" s="35"/>
      <c r="F35" s="36"/>
      <c r="G35" s="24"/>
      <c r="H35" s="25">
        <f t="shared" si="15"/>
        <v>0</v>
      </c>
      <c r="I35" s="38"/>
      <c r="J35" s="27"/>
      <c r="K35" s="28"/>
      <c r="L35" s="28"/>
      <c r="M35" s="29"/>
      <c r="N35" s="30">
        <f t="shared" si="16"/>
        <v>0</v>
      </c>
      <c r="O35" s="33"/>
      <c r="P35" s="31" t="str">
        <f t="shared" si="17"/>
        <v/>
      </c>
      <c r="Q35" s="2"/>
      <c r="R35" s="48"/>
    </row>
    <row r="36" spans="1:18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18">
      <c r="A37" s="55"/>
      <c r="B37" s="56"/>
      <c r="C37" s="57"/>
      <c r="D37" s="58"/>
      <c r="E37" s="58"/>
      <c r="F37" s="59"/>
      <c r="G37" s="60"/>
      <c r="H37" s="61"/>
      <c r="I37" s="62"/>
      <c r="J37" s="62"/>
      <c r="K37" s="62"/>
      <c r="L37" s="62"/>
      <c r="M37" s="62"/>
      <c r="N37" s="63"/>
      <c r="O37" s="64"/>
      <c r="P37" s="65"/>
    </row>
    <row r="38" spans="1:18">
      <c r="A38" s="45"/>
      <c r="B38" s="49" t="s">
        <v>36</v>
      </c>
      <c r="C38" s="49"/>
      <c r="D38" s="49"/>
      <c r="E38" s="46"/>
      <c r="F38" s="46"/>
      <c r="G38" s="49" t="s">
        <v>38</v>
      </c>
      <c r="H38" s="49"/>
      <c r="I38" s="49"/>
      <c r="J38" s="46"/>
      <c r="K38" s="46"/>
      <c r="L38" s="49" t="s">
        <v>37</v>
      </c>
      <c r="M38" s="49"/>
      <c r="N38" s="49"/>
      <c r="O38" s="46"/>
      <c r="P38" s="65"/>
    </row>
    <row r="39" spans="1:18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65"/>
    </row>
    <row r="40" spans="1:18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phoneticPr fontId="13" type="noConversion"/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37 C12:C35">
      <formula1>1</formula1>
      <formula2>0</formula2>
    </dataValidation>
    <dataValidation type="date" operator="greaterThanOrEqual" showErrorMessage="1" errorTitle="Data" error="Inserire una data superiore al 1/11/2000" sqref="B37 B12:B35">
      <formula1>36831</formula1>
      <formula2>0</formula2>
    </dataValidation>
    <dataValidation type="textLength" operator="greaterThan" sqref="F37 F12:F35">
      <formula1>1</formula1>
      <formula2>0</formula2>
    </dataValidation>
    <dataValidation type="textLength" operator="greaterThan" allowBlank="1" showErrorMessage="1" sqref="D37:E37 E11 D12:E35">
      <formula1>1</formula1>
      <formula2>0</formula2>
    </dataValidation>
    <dataValidation type="whole" operator="greaterThanOrEqual" allowBlank="1" showErrorMessage="1" errorTitle="Valore" error="Inserire un numero maggiore o uguale a 0 (zero)!" sqref="N37 N11:N35">
      <formula1>0</formula1>
      <formula2>0</formula2>
    </dataValidation>
    <dataValidation type="decimal" operator="greaterThanOrEqual" allowBlank="1" showErrorMessage="1" errorTitle="Valore" error="Inserire un numero maggiore o uguale a 0 (zero)!" sqref="H37:M37 H11:M35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Nota Spese Estero</vt:lpstr>
      <vt:lpstr>'Nota Spese Estero'!Area_stampa</vt:lpstr>
      <vt:lpstr>'Nota Spese Estero'!Titoli_stampa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2012-07-13T12:29:57Z</cp:lastPrinted>
  <dcterms:created xsi:type="dcterms:W3CDTF">2007-03-06T14:42:56Z</dcterms:created>
  <dcterms:modified xsi:type="dcterms:W3CDTF">2012-07-13T12:29:58Z</dcterms:modified>
</cp:coreProperties>
</file>