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96"/>
  </bookViews>
  <sheets>
    <sheet name="Expense SGD" sheetId="7" r:id="rId1"/>
    <sheet name="Expense RM" sheetId="8" r:id="rId2"/>
  </sheets>
  <calcPr calcId="125725"/>
</workbook>
</file>

<file path=xl/calcChain.xml><?xml version="1.0" encoding="utf-8"?>
<calcChain xmlns="http://schemas.openxmlformats.org/spreadsheetml/2006/main">
  <c r="Q5" i="7"/>
  <c r="Q3"/>
  <c r="Q1"/>
  <c r="H18"/>
  <c r="H17"/>
  <c r="O7"/>
  <c r="Q3" i="8"/>
  <c r="Q1"/>
  <c r="Q5" l="1"/>
  <c r="N20"/>
  <c r="N19"/>
  <c r="N18"/>
  <c r="N17"/>
  <c r="N16"/>
  <c r="N15"/>
  <c r="N14"/>
  <c r="N13"/>
  <c r="N12"/>
  <c r="N11"/>
  <c r="O7"/>
  <c r="P3" s="1"/>
  <c r="M7"/>
  <c r="L7"/>
  <c r="K7"/>
  <c r="J7"/>
  <c r="I7"/>
  <c r="H7"/>
  <c r="P1" s="1"/>
  <c r="P5" s="1"/>
  <c r="G7"/>
  <c r="N20" i="7"/>
  <c r="N19"/>
  <c r="N18"/>
  <c r="N17"/>
  <c r="N16"/>
  <c r="N15"/>
  <c r="N14"/>
  <c r="N13"/>
  <c r="N12"/>
  <c r="N11"/>
  <c r="M7"/>
  <c r="L7"/>
  <c r="K7"/>
  <c r="J7"/>
  <c r="I7"/>
  <c r="H7"/>
  <c r="G7"/>
  <c r="P3"/>
  <c r="N7" l="1"/>
  <c r="P1"/>
  <c r="N7" i="8"/>
  <c r="M1" s="1"/>
  <c r="M1" i="7" l="1"/>
  <c r="P5"/>
</calcChain>
</file>

<file path=xl/sharedStrings.xml><?xml version="1.0" encoding="utf-8"?>
<sst xmlns="http://schemas.openxmlformats.org/spreadsheetml/2006/main" count="121" uniqueCount="65">
  <si>
    <t>Name&amp;Surname</t>
  </si>
  <si>
    <t>Serge Woon</t>
  </si>
  <si>
    <t>Month</t>
  </si>
  <si>
    <t>Check</t>
  </si>
  <si>
    <t>Total AMOUNT</t>
  </si>
  <si>
    <t>Sales Manager</t>
  </si>
  <si>
    <t>Daniel Maglietta</t>
  </si>
  <si>
    <t>Cash advance</t>
  </si>
  <si>
    <t>no</t>
  </si>
  <si>
    <t>Company car</t>
  </si>
  <si>
    <t>Credit Card payments</t>
  </si>
  <si>
    <t>Cost per KM</t>
  </si>
  <si>
    <t>No. Attached documents:</t>
  </si>
  <si>
    <t>Fuel cost (company car)</t>
  </si>
  <si>
    <t>TOTAL REFUND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</si>
  <si>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</si>
  <si>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</si>
  <si>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</si>
  <si>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</si>
  <si>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</si>
  <si>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</si>
  <si>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</si>
  <si>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</si>
  <si>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</si>
  <si>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</si>
  <si>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</si>
  <si>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</si>
  <si>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</si>
  <si>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</si>
  <si>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</si>
  <si>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</si>
  <si>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</si>
  <si>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>Invoice</t>
  </si>
  <si>
    <t>Fiscal Receipt</t>
  </si>
  <si>
    <t>KM</t>
  </si>
  <si>
    <t>Sign</t>
  </si>
  <si>
    <t>Administration</t>
  </si>
  <si>
    <t>CFO</t>
  </si>
  <si>
    <t>(value SGD )</t>
  </si>
  <si>
    <t>Medical</t>
  </si>
  <si>
    <t>General Practitioner Consultation for son</t>
  </si>
  <si>
    <t>Malaysia MI Delivery</t>
  </si>
  <si>
    <t>Taxi from home to Airport</t>
  </si>
  <si>
    <t>Singapore Office</t>
  </si>
  <si>
    <t>Printing UEN documents</t>
  </si>
  <si>
    <t>Taxi from Airport to home</t>
  </si>
  <si>
    <t>ISS KL</t>
  </si>
  <si>
    <t>Taxi from home to Office</t>
  </si>
  <si>
    <t>Purchase Gionee Phones from China</t>
  </si>
  <si>
    <t>Driving from Home to Pay2Home Office (remit money to China, 12.7km)</t>
  </si>
  <si>
    <t>Driving from Pay2Home Office to Home (remit money to China, 12.7km)</t>
  </si>
  <si>
    <t>(value Malaysia Ringgit RM )</t>
  </si>
  <si>
    <t>1 way KLIA Express Train</t>
  </si>
  <si>
    <t>Hilton Hotel Bill (2 x Dinner + Laundry)</t>
  </si>
  <si>
    <t>Dinner</t>
  </si>
  <si>
    <t>1 way KLIA Express Train Serge, Daniel, Alberto)</t>
  </si>
  <si>
    <t>Taxi from Hotel to Restaurant</t>
  </si>
  <si>
    <t>Taxi from Restaurant to Drinking Place</t>
  </si>
  <si>
    <t>Taxi back to Hotel</t>
  </si>
  <si>
    <t>Hilton Hotel Bill (Drinks + Lunch)</t>
  </si>
  <si>
    <t>1 way KLIA Express Train (Daniel, Serge)</t>
  </si>
  <si>
    <t>SGD</t>
  </si>
  <si>
    <t>Euro</t>
  </si>
  <si>
    <t>Buy 3 x Gionee Phones (RMB$3,597), Shipping to Singapore: RMB$110, Remittance Charge: SGD$17, exchange rate: 5.0405,</t>
  </si>
  <si>
    <t> € 14,70</t>
  </si>
</sst>
</file>

<file path=xl/styles.xml><?xml version="1.0" encoding="utf-8"?>
<styleSheet xmlns="http://schemas.openxmlformats.org/spreadsheetml/2006/main">
  <numFmts count="13">
    <numFmt numFmtId="164" formatCode="mmmm\ yyyy"/>
    <numFmt numFmtId="165" formatCode="[$€]\ #,##0.00\ ;\-[$€]\ #,##0.00\ ;[$€]&quot; -&quot;#\ ;@\ "/>
    <numFmt numFmtId="166" formatCode="#.##&quot; km/l&quot;"/>
    <numFmt numFmtId="167" formatCode="00\ "/>
    <numFmt numFmtId="168" formatCode="dd/mm/yy;@"/>
    <numFmt numFmtId="169" formatCode="#,##0.00\ ;\-#,##0.00\ ;&quot; -&quot;#\ ;@\ "/>
    <numFmt numFmtId="170" formatCode="[$$-409]#,##0.00;[Red]\-[$$-409]#,##0.00"/>
    <numFmt numFmtId="171" formatCode="dd/mm/yy"/>
    <numFmt numFmtId="172" formatCode="[$$-409]#,##0.00;\-[$$-409]#,##0.00"/>
    <numFmt numFmtId="173" formatCode="[$$]#,##0.00;[Red]\-[$$]#,##0.00"/>
    <numFmt numFmtId="174" formatCode="[$RM-43E]#,##0.00;[Red]\-[$RM-43E]#,##0.00"/>
    <numFmt numFmtId="175" formatCode="&quot;€&quot;\ #,##0.00"/>
    <numFmt numFmtId="176" formatCode="[$$-4809]#,##0.00"/>
  </numFmts>
  <fonts count="8">
    <font>
      <sz val="10"/>
      <name val="Arial"/>
      <family val="2"/>
      <charset val="1"/>
    </font>
    <font>
      <sz val="14"/>
      <name val="Gulim"/>
      <family val="2"/>
      <charset val="1"/>
    </font>
    <font>
      <b/>
      <sz val="14"/>
      <name val="Gulim"/>
      <family val="2"/>
      <charset val="1"/>
    </font>
    <font>
      <b/>
      <u/>
      <sz val="18"/>
      <name val="Gulim"/>
      <family val="2"/>
      <charset val="1"/>
    </font>
    <font>
      <sz val="18"/>
      <name val="Gulim"/>
      <family val="2"/>
      <charset val="1"/>
    </font>
    <font>
      <b/>
      <sz val="18"/>
      <name val="Gulim"/>
      <family val="2"/>
      <charset val="1"/>
    </font>
    <font>
      <i/>
      <sz val="14"/>
      <color rgb="FFFF0000"/>
      <name val="Gulim"/>
      <family val="2"/>
      <charset val="1"/>
    </font>
    <font>
      <b/>
      <sz val="14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E5CC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165" fontId="2" fillId="2" borderId="8" xfId="0" applyNumberFormat="1" applyFont="1" applyFill="1" applyBorder="1" applyAlignment="1" applyProtection="1">
      <alignment horizontal="right" vertical="center"/>
      <protection locked="0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vertical="center"/>
    </xf>
    <xf numFmtId="166" fontId="1" fillId="2" borderId="5" xfId="0" applyNumberFormat="1" applyFont="1" applyFill="1" applyBorder="1" applyAlignment="1" applyProtection="1">
      <alignment horizontal="right" vertical="center"/>
      <protection locked="0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center" vertical="center"/>
    </xf>
    <xf numFmtId="38" fontId="1" fillId="7" borderId="1" xfId="0" applyNumberFormat="1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167" fontId="1" fillId="8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169" fontId="1" fillId="0" borderId="1" xfId="0" applyNumberFormat="1" applyFont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67" fontId="1" fillId="9" borderId="0" xfId="0" applyNumberFormat="1" applyFont="1" applyFill="1" applyBorder="1" applyAlignment="1" applyProtection="1">
      <alignment horizontal="center" vertical="center"/>
    </xf>
    <xf numFmtId="168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69" fontId="1" fillId="9" borderId="0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right" vertical="center"/>
      <protection locked="0"/>
    </xf>
    <xf numFmtId="0" fontId="1" fillId="9" borderId="0" xfId="0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9" borderId="7" xfId="0" applyFont="1" applyFill="1" applyBorder="1" applyAlignment="1" applyProtection="1">
      <alignment vertical="center"/>
    </xf>
    <xf numFmtId="170" fontId="2" fillId="3" borderId="5" xfId="0" applyNumberFormat="1" applyFont="1" applyFill="1" applyBorder="1" applyAlignment="1" applyProtection="1">
      <alignment horizontal="right" vertical="center"/>
    </xf>
    <xf numFmtId="170" fontId="2" fillId="2" borderId="5" xfId="0" applyNumberFormat="1" applyFont="1" applyFill="1" applyBorder="1" applyAlignment="1" applyProtection="1">
      <alignment horizontal="right" vertical="center"/>
      <protection locked="0"/>
    </xf>
    <xf numFmtId="170" fontId="1" fillId="7" borderId="1" xfId="0" applyNumberFormat="1" applyFont="1" applyFill="1" applyBorder="1" applyAlignment="1" applyProtection="1">
      <alignment horizontal="right" vertical="center"/>
    </xf>
    <xf numFmtId="167" fontId="1" fillId="8" borderId="9" xfId="0" applyNumberFormat="1" applyFont="1" applyFill="1" applyBorder="1" applyAlignment="1" applyProtection="1">
      <alignment horizontal="center" vertical="center"/>
    </xf>
    <xf numFmtId="171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left" vertical="center" wrapText="1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169" fontId="1" fillId="0" borderId="9" xfId="0" applyNumberFormat="1" applyFont="1" applyBorder="1" applyAlignment="1" applyProtection="1">
      <alignment horizontal="right" vertical="center"/>
    </xf>
    <xf numFmtId="169" fontId="1" fillId="0" borderId="9" xfId="0" applyNumberFormat="1" applyFont="1" applyBorder="1" applyAlignment="1" applyProtection="1">
      <alignment horizontal="right" vertical="center"/>
      <protection locked="0"/>
    </xf>
    <xf numFmtId="172" fontId="1" fillId="3" borderId="1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171" fontId="1" fillId="0" borderId="1" xfId="0" applyNumberFormat="1" applyFont="1" applyBorder="1" applyAlignment="1" applyProtection="1">
      <alignment horizontal="center" vertical="center"/>
      <protection locked="0"/>
    </xf>
    <xf numFmtId="173" fontId="2" fillId="4" borderId="0" xfId="0" applyNumberFormat="1" applyFont="1" applyFill="1" applyBorder="1" applyAlignment="1" applyProtection="1">
      <alignment vertical="center"/>
    </xf>
    <xf numFmtId="174" fontId="2" fillId="3" borderId="5" xfId="0" applyNumberFormat="1" applyFont="1" applyFill="1" applyBorder="1" applyAlignment="1" applyProtection="1">
      <alignment horizontal="right" vertical="center"/>
    </xf>
    <xf numFmtId="174" fontId="2" fillId="2" borderId="5" xfId="0" applyNumberFormat="1" applyFont="1" applyFill="1" applyBorder="1" applyAlignment="1" applyProtection="1">
      <alignment horizontal="right" vertical="center"/>
      <protection locked="0"/>
    </xf>
    <xf numFmtId="174" fontId="2" fillId="4" borderId="0" xfId="0" applyNumberFormat="1" applyFont="1" applyFill="1" applyBorder="1" applyAlignment="1" applyProtection="1">
      <alignment vertical="center"/>
    </xf>
    <xf numFmtId="174" fontId="1" fillId="7" borderId="1" xfId="0" applyNumberFormat="1" applyFont="1" applyFill="1" applyBorder="1" applyAlignment="1" applyProtection="1">
      <alignment horizontal="right" vertical="center"/>
    </xf>
    <xf numFmtId="175" fontId="2" fillId="0" borderId="2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4" fontId="7" fillId="0" borderId="0" xfId="0" applyNumberFormat="1" applyFont="1" applyBorder="1" applyAlignment="1" applyProtection="1">
      <alignment horizontal="center" vertical="center"/>
    </xf>
    <xf numFmtId="176" fontId="2" fillId="0" borderId="2" xfId="0" applyNumberFormat="1" applyFont="1" applyBorder="1" applyAlignment="1" applyProtection="1">
      <alignment vertical="center"/>
    </xf>
    <xf numFmtId="176" fontId="1" fillId="0" borderId="0" xfId="0" applyNumberFormat="1" applyFont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175" fontId="2" fillId="0" borderId="2" xfId="0" applyNumberFormat="1" applyFont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26"/>
  <sheetViews>
    <sheetView tabSelected="1" zoomScale="48" zoomScaleNormal="48" workbookViewId="0">
      <selection activeCell="S12" sqref="S12"/>
    </sheetView>
  </sheetViews>
  <sheetFormatPr defaultRowHeight="18.75"/>
  <cols>
    <col min="1" max="1" width="6.85546875" style="1"/>
    <col min="2" max="2" width="19.85546875" style="2"/>
    <col min="3" max="3" width="28.140625" style="2"/>
    <col min="4" max="4" width="36.7109375" style="2"/>
    <col min="5" max="5" width="26" style="2"/>
    <col min="6" max="6" width="36.5703125" style="2"/>
    <col min="7" max="7" width="31.28515625" style="2"/>
    <col min="8" max="8" width="26.140625" style="2"/>
    <col min="9" max="9" width="20.7109375" style="2"/>
    <col min="10" max="10" width="27" style="2"/>
    <col min="11" max="11" width="19.28515625" style="2"/>
    <col min="12" max="12" width="22.5703125" style="2"/>
    <col min="13" max="13" width="26.140625" style="2"/>
    <col min="14" max="17" width="20.28515625" style="2"/>
    <col min="18" max="18" width="20.28515625" style="3"/>
    <col min="19" max="19" width="8.7109375" style="2"/>
    <col min="20" max="1025" width="9.28515625" style="2"/>
  </cols>
  <sheetData>
    <row r="1" spans="1:19" ht="35.25" customHeight="1">
      <c r="B1" s="84" t="s">
        <v>0</v>
      </c>
      <c r="C1" s="84"/>
      <c r="D1" s="84"/>
      <c r="E1" s="85" t="s">
        <v>1</v>
      </c>
      <c r="F1" s="85"/>
      <c r="G1" s="4" t="s">
        <v>2</v>
      </c>
      <c r="H1" s="5">
        <v>41244</v>
      </c>
      <c r="L1" s="2" t="s">
        <v>3</v>
      </c>
      <c r="M1" s="3">
        <f>+P1-N7</f>
        <v>0</v>
      </c>
      <c r="N1" s="6" t="s">
        <v>4</v>
      </c>
      <c r="O1" s="7"/>
      <c r="P1" s="51">
        <f>SUM(H7:M7)</f>
        <v>887.07469635627535</v>
      </c>
      <c r="Q1" s="76">
        <f>SUM(P11:P18)</f>
        <v>71.349999999999994</v>
      </c>
    </row>
    <row r="2" spans="1:19" ht="35.25" customHeight="1">
      <c r="B2" s="86" t="s">
        <v>5</v>
      </c>
      <c r="C2" s="86"/>
      <c r="D2" s="86"/>
      <c r="E2" s="85" t="s">
        <v>6</v>
      </c>
      <c r="F2" s="85"/>
      <c r="G2" s="8"/>
      <c r="H2" s="8"/>
      <c r="N2" s="9" t="s">
        <v>7</v>
      </c>
      <c r="O2" s="10"/>
      <c r="P2" s="52"/>
      <c r="Q2" s="76"/>
    </row>
    <row r="3" spans="1:19" ht="35.25" customHeight="1">
      <c r="B3" s="86" t="s">
        <v>9</v>
      </c>
      <c r="C3" s="86"/>
      <c r="D3" s="86"/>
      <c r="E3" s="85" t="s">
        <v>8</v>
      </c>
      <c r="F3" s="85"/>
      <c r="N3" s="9" t="s">
        <v>10</v>
      </c>
      <c r="O3" s="10"/>
      <c r="P3" s="52">
        <f>+O7</f>
        <v>108.71</v>
      </c>
      <c r="Q3" s="76">
        <f>SUM(P12:P16)</f>
        <v>55.05</v>
      </c>
      <c r="R3" s="11"/>
    </row>
    <row r="4" spans="1:19" ht="35.25" customHeight="1">
      <c r="E4" s="12"/>
      <c r="F4" s="12"/>
      <c r="G4" s="9" t="s">
        <v>11</v>
      </c>
      <c r="H4" s="13"/>
      <c r="I4" s="14"/>
      <c r="J4" s="14"/>
      <c r="K4" s="14"/>
      <c r="N4" s="15"/>
      <c r="O4" s="16"/>
      <c r="P4" s="17"/>
      <c r="Q4" s="76"/>
      <c r="R4" s="11"/>
    </row>
    <row r="5" spans="1:19" ht="46.5" customHeight="1">
      <c r="B5" s="18" t="s">
        <v>12</v>
      </c>
      <c r="C5" s="19"/>
      <c r="D5" s="20"/>
      <c r="E5" s="21">
        <v>8</v>
      </c>
      <c r="F5" s="12"/>
      <c r="G5" s="22" t="s">
        <v>13</v>
      </c>
      <c r="H5" s="13">
        <v>2.2000000000000002</v>
      </c>
      <c r="N5" s="78" t="s">
        <v>14</v>
      </c>
      <c r="O5" s="78"/>
      <c r="P5" s="65">
        <f>P1-P2-P3</f>
        <v>778.36469635627532</v>
      </c>
      <c r="Q5" s="76">
        <f>Q1-Q3</f>
        <v>16.299999999999997</v>
      </c>
      <c r="R5" s="11"/>
    </row>
    <row r="6" spans="1:19" ht="43.5" customHeight="1">
      <c r="B6" s="23" t="s">
        <v>38</v>
      </c>
      <c r="C6" s="23"/>
      <c r="D6" s="23"/>
      <c r="E6" s="12"/>
      <c r="F6" s="12"/>
      <c r="G6" s="22" t="s">
        <v>15</v>
      </c>
      <c r="H6" s="24">
        <v>12.35</v>
      </c>
      <c r="R6" s="11"/>
      <c r="S6" s="12"/>
    </row>
    <row r="7" spans="1:19" ht="27" customHeight="1">
      <c r="A7" s="25"/>
      <c r="B7" s="26"/>
      <c r="C7" s="26"/>
      <c r="D7" s="26" t="s">
        <v>16</v>
      </c>
      <c r="E7" s="79" t="s">
        <v>17</v>
      </c>
      <c r="F7" s="79"/>
      <c r="G7" s="28">
        <f t="shared" ref="G7:O7" si="0">SUM(G11:G20)</f>
        <v>25.4</v>
      </c>
      <c r="H7" s="28">
        <f t="shared" si="0"/>
        <v>4.524696356275304</v>
      </c>
      <c r="I7" s="53">
        <f t="shared" si="0"/>
        <v>0</v>
      </c>
      <c r="J7" s="53">
        <f t="shared" si="0"/>
        <v>106.36</v>
      </c>
      <c r="K7" s="53">
        <f t="shared" si="0"/>
        <v>752.44</v>
      </c>
      <c r="L7" s="53">
        <f t="shared" si="0"/>
        <v>21.4</v>
      </c>
      <c r="M7" s="53">
        <f t="shared" si="0"/>
        <v>2.35</v>
      </c>
      <c r="N7" s="53">
        <f t="shared" si="0"/>
        <v>887.07469635627535</v>
      </c>
      <c r="O7" s="53">
        <f t="shared" si="0"/>
        <v>108.71</v>
      </c>
      <c r="P7" s="11"/>
    </row>
    <row r="8" spans="1:19" ht="36" customHeight="1">
      <c r="A8" s="80"/>
      <c r="B8" s="27"/>
      <c r="C8" s="81" t="s">
        <v>18</v>
      </c>
      <c r="D8" s="81" t="s">
        <v>19</v>
      </c>
      <c r="E8" s="79" t="s">
        <v>20</v>
      </c>
      <c r="F8" s="81" t="s">
        <v>21</v>
      </c>
      <c r="G8" s="77" t="s">
        <v>22</v>
      </c>
      <c r="H8" s="77" t="s">
        <v>23</v>
      </c>
      <c r="I8" s="77" t="s">
        <v>24</v>
      </c>
      <c r="J8" s="77" t="s">
        <v>25</v>
      </c>
      <c r="K8" s="77" t="s">
        <v>26</v>
      </c>
      <c r="L8" s="77" t="s">
        <v>27</v>
      </c>
      <c r="M8" s="77"/>
      <c r="N8" s="82" t="s">
        <v>4</v>
      </c>
      <c r="O8" s="83" t="s">
        <v>28</v>
      </c>
    </row>
    <row r="9" spans="1:19" ht="36" customHeight="1">
      <c r="A9" s="80"/>
      <c r="B9" s="27" t="s">
        <v>29</v>
      </c>
      <c r="C9" s="81"/>
      <c r="D9" s="81"/>
      <c r="E9" s="81"/>
      <c r="F9" s="81"/>
      <c r="G9" s="77"/>
      <c r="H9" s="77"/>
      <c r="I9" s="77" t="s">
        <v>30</v>
      </c>
      <c r="J9" s="77"/>
      <c r="K9" s="77" t="s">
        <v>31</v>
      </c>
      <c r="L9" s="77" t="s">
        <v>32</v>
      </c>
      <c r="M9" s="77" t="s">
        <v>33</v>
      </c>
      <c r="N9" s="82"/>
      <c r="O9" s="83"/>
    </row>
    <row r="10" spans="1:19" ht="37.5" customHeight="1">
      <c r="A10" s="80"/>
      <c r="B10" s="27"/>
      <c r="C10" s="81"/>
      <c r="D10" s="81"/>
      <c r="E10" s="81"/>
      <c r="F10" s="81"/>
      <c r="G10" s="29" t="s">
        <v>34</v>
      </c>
      <c r="H10" s="77"/>
      <c r="I10" s="77"/>
      <c r="J10" s="77"/>
      <c r="K10" s="77"/>
      <c r="L10" s="77"/>
      <c r="M10" s="77"/>
      <c r="N10" s="82"/>
      <c r="O10" s="83"/>
    </row>
    <row r="11" spans="1:19" ht="82.35" customHeight="1">
      <c r="A11" s="54">
        <v>1</v>
      </c>
      <c r="B11" s="64">
        <v>41244</v>
      </c>
      <c r="C11" s="57" t="s">
        <v>39</v>
      </c>
      <c r="D11" s="56" t="s">
        <v>40</v>
      </c>
      <c r="E11" s="57"/>
      <c r="F11" s="57"/>
      <c r="G11" s="31"/>
      <c r="H11" s="58"/>
      <c r="I11" s="58"/>
      <c r="J11" s="58"/>
      <c r="K11" s="59"/>
      <c r="L11" s="59">
        <v>21.4</v>
      </c>
      <c r="M11" s="32"/>
      <c r="N11" s="60">
        <f t="shared" ref="N11:N20" si="1">SUM(H11:M11)</f>
        <v>21.4</v>
      </c>
      <c r="O11" s="61"/>
      <c r="P11" s="76">
        <v>13.48</v>
      </c>
    </row>
    <row r="12" spans="1:19" ht="30" customHeight="1">
      <c r="A12" s="30">
        <v>2</v>
      </c>
      <c r="B12" s="64">
        <v>41245</v>
      </c>
      <c r="C12" s="57" t="s">
        <v>41</v>
      </c>
      <c r="D12" s="63" t="s">
        <v>42</v>
      </c>
      <c r="E12" s="57"/>
      <c r="F12" s="57"/>
      <c r="G12" s="62"/>
      <c r="H12" s="58"/>
      <c r="I12" s="58"/>
      <c r="J12" s="58">
        <v>22.98</v>
      </c>
      <c r="K12" s="59"/>
      <c r="L12" s="59"/>
      <c r="M12" s="32"/>
      <c r="N12" s="60">
        <f t="shared" si="1"/>
        <v>22.98</v>
      </c>
      <c r="O12" s="33">
        <v>22.98</v>
      </c>
      <c r="P12" s="76" t="s">
        <v>64</v>
      </c>
    </row>
    <row r="13" spans="1:19" ht="50.65" customHeight="1">
      <c r="A13" s="30">
        <v>3</v>
      </c>
      <c r="B13" s="64">
        <v>41245</v>
      </c>
      <c r="C13" s="57" t="s">
        <v>43</v>
      </c>
      <c r="D13" s="56" t="s">
        <v>44</v>
      </c>
      <c r="E13" s="57"/>
      <c r="F13" s="57"/>
      <c r="G13" s="62"/>
      <c r="H13" s="58"/>
      <c r="I13" s="58"/>
      <c r="J13" s="58"/>
      <c r="K13" s="59"/>
      <c r="L13" s="59"/>
      <c r="M13" s="32">
        <v>2.35</v>
      </c>
      <c r="N13" s="60">
        <f t="shared" si="1"/>
        <v>2.35</v>
      </c>
      <c r="O13" s="33">
        <v>2.35</v>
      </c>
      <c r="P13" s="76">
        <v>1.5</v>
      </c>
    </row>
    <row r="14" spans="1:19" ht="30" customHeight="1">
      <c r="A14" s="30">
        <v>4</v>
      </c>
      <c r="B14" s="64">
        <v>41249</v>
      </c>
      <c r="C14" s="57" t="s">
        <v>41</v>
      </c>
      <c r="D14" s="63" t="s">
        <v>45</v>
      </c>
      <c r="E14" s="57"/>
      <c r="F14" s="57"/>
      <c r="G14" s="62"/>
      <c r="H14" s="58"/>
      <c r="I14" s="58"/>
      <c r="J14" s="58">
        <v>23.25</v>
      </c>
      <c r="K14" s="59"/>
      <c r="L14" s="59"/>
      <c r="M14" s="32"/>
      <c r="N14" s="60">
        <f t="shared" si="1"/>
        <v>23.25</v>
      </c>
      <c r="O14" s="33">
        <v>23.25</v>
      </c>
      <c r="P14" s="76">
        <v>15.01</v>
      </c>
    </row>
    <row r="15" spans="1:19" ht="30" customHeight="1">
      <c r="A15" s="30">
        <v>5</v>
      </c>
      <c r="B15" s="64">
        <v>41253</v>
      </c>
      <c r="C15" s="57" t="s">
        <v>46</v>
      </c>
      <c r="D15" s="63" t="s">
        <v>47</v>
      </c>
      <c r="E15" s="57"/>
      <c r="F15" s="57"/>
      <c r="G15" s="62"/>
      <c r="H15" s="58"/>
      <c r="I15" s="58"/>
      <c r="J15" s="58">
        <v>37.15</v>
      </c>
      <c r="K15" s="59"/>
      <c r="L15" s="59"/>
      <c r="M15" s="32"/>
      <c r="N15" s="60">
        <f t="shared" si="1"/>
        <v>37.15</v>
      </c>
      <c r="O15" s="33">
        <v>37.15</v>
      </c>
      <c r="P15" s="76">
        <v>23.93</v>
      </c>
    </row>
    <row r="16" spans="1:19" ht="47.85" customHeight="1">
      <c r="A16" s="30">
        <v>6</v>
      </c>
      <c r="B16" s="64">
        <v>41256</v>
      </c>
      <c r="C16" s="57" t="s">
        <v>46</v>
      </c>
      <c r="D16" s="63" t="s">
        <v>45</v>
      </c>
      <c r="E16" s="57"/>
      <c r="F16" s="57"/>
      <c r="G16" s="62"/>
      <c r="H16" s="58"/>
      <c r="I16" s="58"/>
      <c r="J16" s="58">
        <v>22.98</v>
      </c>
      <c r="K16" s="59"/>
      <c r="L16" s="59"/>
      <c r="M16" s="32"/>
      <c r="N16" s="60">
        <f t="shared" si="1"/>
        <v>22.98</v>
      </c>
      <c r="O16" s="33">
        <v>22.98</v>
      </c>
      <c r="P16" s="76">
        <v>14.61</v>
      </c>
    </row>
    <row r="17" spans="1:17" ht="66.95" customHeight="1">
      <c r="A17" s="30">
        <v>7</v>
      </c>
      <c r="B17" s="64">
        <v>41261</v>
      </c>
      <c r="C17" s="56" t="s">
        <v>48</v>
      </c>
      <c r="D17" s="56" t="s">
        <v>49</v>
      </c>
      <c r="E17" s="57"/>
      <c r="F17" s="57"/>
      <c r="G17" s="62">
        <v>12.7</v>
      </c>
      <c r="H17" s="58">
        <f>$H$5/$H$6*G17</f>
        <v>2.262348178137652</v>
      </c>
      <c r="I17" s="58"/>
      <c r="J17" s="58"/>
      <c r="K17" s="59"/>
      <c r="L17" s="59"/>
      <c r="M17" s="32"/>
      <c r="N17" s="60">
        <f t="shared" si="1"/>
        <v>2.262348178137652</v>
      </c>
      <c r="O17" s="33"/>
      <c r="P17" s="76">
        <v>1.41</v>
      </c>
    </row>
    <row r="18" spans="1:17" ht="71.45" customHeight="1">
      <c r="A18" s="30">
        <v>8</v>
      </c>
      <c r="B18" s="64">
        <v>41261</v>
      </c>
      <c r="C18" s="56" t="s">
        <v>48</v>
      </c>
      <c r="D18" s="56" t="s">
        <v>50</v>
      </c>
      <c r="E18" s="57"/>
      <c r="F18" s="57"/>
      <c r="G18" s="62">
        <v>12.7</v>
      </c>
      <c r="H18" s="58">
        <f>$H$5/$H$6*G18</f>
        <v>2.262348178137652</v>
      </c>
      <c r="I18" s="58"/>
      <c r="J18" s="58"/>
      <c r="K18" s="59"/>
      <c r="L18" s="59"/>
      <c r="M18" s="59"/>
      <c r="N18" s="60">
        <f t="shared" si="1"/>
        <v>2.262348178137652</v>
      </c>
      <c r="O18" s="33"/>
      <c r="P18" s="76">
        <v>1.41</v>
      </c>
    </row>
    <row r="19" spans="1:17" ht="110.45" customHeight="1">
      <c r="A19" s="30">
        <v>9</v>
      </c>
      <c r="B19" s="64">
        <v>41261</v>
      </c>
      <c r="C19" s="56" t="s">
        <v>48</v>
      </c>
      <c r="D19" s="56" t="s">
        <v>63</v>
      </c>
      <c r="E19" s="57"/>
      <c r="F19" s="57"/>
      <c r="G19" s="35"/>
      <c r="H19" s="58"/>
      <c r="I19" s="58"/>
      <c r="J19" s="58"/>
      <c r="K19" s="59">
        <v>752.44</v>
      </c>
      <c r="L19" s="59"/>
      <c r="M19" s="59"/>
      <c r="N19" s="60">
        <f t="shared" si="1"/>
        <v>752.44</v>
      </c>
      <c r="O19" s="33"/>
      <c r="P19" s="76"/>
    </row>
    <row r="20" spans="1:17" ht="30" customHeight="1">
      <c r="A20" s="30">
        <v>10</v>
      </c>
      <c r="B20" s="55"/>
      <c r="C20" s="57"/>
      <c r="D20" s="63"/>
      <c r="E20" s="57"/>
      <c r="F20" s="57"/>
      <c r="G20" s="35"/>
      <c r="H20" s="58"/>
      <c r="I20" s="58"/>
      <c r="J20" s="58"/>
      <c r="K20" s="59"/>
      <c r="L20" s="59"/>
      <c r="M20" s="59"/>
      <c r="N20" s="60">
        <f t="shared" si="1"/>
        <v>0</v>
      </c>
      <c r="O20" s="33"/>
      <c r="P20" s="34"/>
    </row>
    <row r="21" spans="1:17" ht="16.899999999999999" customHeight="1">
      <c r="P21" s="12"/>
    </row>
    <row r="22" spans="1:17" ht="16.899999999999999" customHeight="1">
      <c r="A22" s="36"/>
      <c r="B22" s="37"/>
      <c r="C22" s="37"/>
      <c r="D22" s="37"/>
      <c r="E22" s="37"/>
      <c r="F22" s="37"/>
      <c r="G22" s="37"/>
      <c r="H22" s="37"/>
      <c r="I22" s="37"/>
      <c r="J22" s="38"/>
      <c r="K22" s="38"/>
      <c r="L22" s="37"/>
      <c r="M22" s="37"/>
      <c r="N22" s="37"/>
      <c r="O22" s="37"/>
      <c r="P22" s="39"/>
      <c r="Q22" s="3"/>
    </row>
    <row r="23" spans="1:17" ht="16.899999999999999" customHeight="1">
      <c r="A23" s="40"/>
      <c r="B23" s="41"/>
      <c r="C23" s="42"/>
      <c r="D23" s="43"/>
      <c r="E23" s="43"/>
      <c r="F23" s="44"/>
      <c r="G23" s="45"/>
      <c r="H23" s="46"/>
      <c r="I23" s="47"/>
      <c r="J23" s="38"/>
      <c r="K23" s="38"/>
      <c r="L23" s="47"/>
      <c r="M23" s="47"/>
      <c r="N23" s="48"/>
      <c r="O23" s="49"/>
      <c r="P23" s="38"/>
      <c r="Q23" s="3"/>
    </row>
    <row r="24" spans="1:17" ht="16.899999999999999" customHeight="1">
      <c r="A24" s="36"/>
      <c r="B24" s="50" t="s">
        <v>35</v>
      </c>
      <c r="C24" s="50"/>
      <c r="D24" s="50"/>
      <c r="E24" s="37"/>
      <c r="F24" s="37"/>
      <c r="G24" s="50" t="s">
        <v>36</v>
      </c>
      <c r="H24" s="50"/>
      <c r="I24" s="50"/>
      <c r="J24" s="38"/>
      <c r="K24" s="38"/>
      <c r="L24" s="50" t="s">
        <v>37</v>
      </c>
      <c r="M24" s="50"/>
      <c r="N24" s="50"/>
      <c r="O24" s="37"/>
      <c r="P24" s="38"/>
      <c r="Q24" s="3"/>
    </row>
    <row r="25" spans="1:17" ht="16.899999999999999" customHeight="1">
      <c r="A25" s="36"/>
      <c r="B25" s="37"/>
      <c r="C25" s="37"/>
      <c r="D25" s="37"/>
      <c r="E25" s="37"/>
      <c r="F25" s="37"/>
      <c r="G25" s="37"/>
      <c r="H25" s="37"/>
      <c r="I25" s="37"/>
      <c r="J25" s="38"/>
      <c r="K25" s="38"/>
      <c r="L25" s="37"/>
      <c r="M25" s="37"/>
      <c r="N25" s="37"/>
      <c r="O25" s="37"/>
      <c r="P25" s="38"/>
      <c r="Q25" s="3"/>
    </row>
    <row r="26" spans="1:17" ht="16.899999999999999" customHeight="1">
      <c r="A26" s="36"/>
      <c r="B26" s="37"/>
      <c r="C26" s="37"/>
      <c r="D26" s="37"/>
      <c r="E26" s="37"/>
      <c r="F26" s="37"/>
      <c r="G26" s="37"/>
      <c r="H26" s="37"/>
      <c r="I26" s="37"/>
      <c r="J26" s="38"/>
      <c r="K26" s="38"/>
      <c r="L26" s="37"/>
      <c r="M26" s="37"/>
      <c r="N26" s="37"/>
      <c r="O26" s="37"/>
      <c r="P26" s="38"/>
      <c r="Q26" s="3"/>
    </row>
  </sheetData>
  <mergeCells count="23"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dataValidations count="13">
    <dataValidation type="date" operator="greaterThanOrEqual" showErrorMessage="1" errorTitle="Data" error="Inserire una data superiore al 1/11/2000" sqref="B23 B11:B19">
      <formula1>36831</formula1>
      <formula2>0</formula2>
    </dataValidation>
    <dataValidation type="decimal" operator="greaterThanOrEqual" allowBlank="1" showErrorMessage="1" errorTitle="Valore" error="Inserire un numero maggiore o uguale a 0 (zero)!" sqref="H23:M23 K17:M20 L12:M16 H11:M11 H12:J20">
      <formula1>0</formula1>
      <formula2>0</formula2>
    </dataValidation>
    <dataValidation type="whole" operator="greaterThanOrEqual" allowBlank="1" showErrorMessage="1" errorTitle="Valore" error="Inserire un numero maggiore o uguale a 0 (zero)!" sqref="N23 N11:N20">
      <formula1>0</formula1>
      <formula2>0</formula2>
    </dataValidation>
    <dataValidation type="textLength" operator="greaterThan" allowBlank="1" sqref="C23 D14:D16 D12">
      <formula1>1</formula1>
      <formula2>0</formula2>
    </dataValidation>
    <dataValidation type="textLength" operator="greaterThan" allowBlank="1" showErrorMessage="1" sqref="D23:E23 F19:F20">
      <formula1>1</formula1>
      <formula2>0</formula2>
    </dataValidation>
    <dataValidation type="textLength" operator="greaterThan" sqref="F23 G19:G20">
      <formula1>1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</dataValidations>
  <printOptions horizontalCentered="1" verticalCentered="1"/>
  <pageMargins left="0.27559055118110237" right="0.27559055118110237" top="1.3779527559055118" bottom="1.8897637795275593" header="0.31496062992125984" footer="0.31496062992125984"/>
  <pageSetup paperSize="9" scale="35" firstPageNumber="0" fitToHeight="0" orientation="landscape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25"/>
  <sheetViews>
    <sheetView zoomScale="48" zoomScaleNormal="48" workbookViewId="0">
      <selection activeCell="D20" sqref="D20"/>
    </sheetView>
  </sheetViews>
  <sheetFormatPr defaultRowHeight="18.75"/>
  <cols>
    <col min="1" max="1" width="6.85546875" style="1"/>
    <col min="2" max="2" width="19.85546875" style="2"/>
    <col min="3" max="3" width="28.140625" style="2"/>
    <col min="4" max="4" width="36.7109375" style="2"/>
    <col min="5" max="5" width="29.28515625" style="2"/>
    <col min="6" max="6" width="23.140625" style="2"/>
    <col min="7" max="7" width="31.140625" style="2"/>
    <col min="8" max="8" width="26.140625" style="2"/>
    <col min="9" max="9" width="24.85546875" style="2"/>
    <col min="10" max="10" width="27" style="2"/>
    <col min="11" max="11" width="24.5703125" style="2"/>
    <col min="12" max="12" width="22.5703125" style="2"/>
    <col min="13" max="13" width="17.85546875" style="2"/>
    <col min="14" max="17" width="20.28515625" style="2"/>
    <col min="18" max="18" width="20.28515625" style="3"/>
    <col min="19" max="19" width="8.7109375" style="2"/>
    <col min="20" max="1025" width="9.28515625" style="2"/>
  </cols>
  <sheetData>
    <row r="1" spans="1:19" ht="35.25" customHeight="1">
      <c r="B1" s="84" t="s">
        <v>0</v>
      </c>
      <c r="C1" s="84"/>
      <c r="D1" s="84"/>
      <c r="E1" s="85" t="s">
        <v>1</v>
      </c>
      <c r="F1" s="85"/>
      <c r="G1" s="4" t="s">
        <v>2</v>
      </c>
      <c r="H1" s="5">
        <v>41244</v>
      </c>
      <c r="L1" s="2" t="s">
        <v>3</v>
      </c>
      <c r="M1" s="3">
        <f>+P1-N7</f>
        <v>0</v>
      </c>
      <c r="N1" s="6" t="s">
        <v>4</v>
      </c>
      <c r="O1" s="7"/>
      <c r="P1" s="66">
        <f>SUM(H7:M7)</f>
        <v>1027.45</v>
      </c>
      <c r="Q1" s="74">
        <f>SUM(P11:P20)</f>
        <v>410.24</v>
      </c>
    </row>
    <row r="2" spans="1:19" ht="35.25" customHeight="1">
      <c r="B2" s="86" t="s">
        <v>5</v>
      </c>
      <c r="C2" s="86"/>
      <c r="D2" s="86"/>
      <c r="E2" s="85" t="s">
        <v>6</v>
      </c>
      <c r="F2" s="85"/>
      <c r="G2" s="8"/>
      <c r="H2" s="8"/>
      <c r="N2" s="9" t="s">
        <v>7</v>
      </c>
      <c r="O2" s="10"/>
      <c r="P2" s="52"/>
      <c r="Q2" s="74"/>
    </row>
    <row r="3" spans="1:19" ht="35.25" customHeight="1">
      <c r="B3" s="86" t="s">
        <v>9</v>
      </c>
      <c r="C3" s="86"/>
      <c r="D3" s="86"/>
      <c r="E3" s="85" t="s">
        <v>8</v>
      </c>
      <c r="F3" s="85"/>
      <c r="N3" s="9" t="s">
        <v>10</v>
      </c>
      <c r="O3" s="10"/>
      <c r="P3" s="67">
        <f>+O7</f>
        <v>939.65000000000009</v>
      </c>
      <c r="Q3" s="75">
        <f>SUM(P11:P15,P19:P20)</f>
        <v>375.21</v>
      </c>
      <c r="R3" s="11"/>
    </row>
    <row r="4" spans="1:19" ht="35.25" customHeight="1">
      <c r="E4" s="12"/>
      <c r="F4" s="12"/>
      <c r="G4" s="9" t="s">
        <v>11</v>
      </c>
      <c r="H4" s="13">
        <v>1</v>
      </c>
      <c r="I4" s="14"/>
      <c r="J4" s="14"/>
      <c r="K4" s="14"/>
      <c r="N4" s="15"/>
      <c r="O4" s="16"/>
      <c r="P4" s="17"/>
      <c r="Q4" s="75"/>
      <c r="R4" s="11"/>
    </row>
    <row r="5" spans="1:19" ht="46.5" customHeight="1">
      <c r="B5" s="18" t="s">
        <v>12</v>
      </c>
      <c r="C5" s="19"/>
      <c r="D5" s="20"/>
      <c r="E5" s="21">
        <v>6</v>
      </c>
      <c r="F5" s="12"/>
      <c r="G5" s="22" t="s">
        <v>13</v>
      </c>
      <c r="H5" s="13">
        <v>1.1100000000000001</v>
      </c>
      <c r="N5" s="78" t="s">
        <v>14</v>
      </c>
      <c r="O5" s="78"/>
      <c r="P5" s="68">
        <f>P1-P2-P3</f>
        <v>87.799999999999955</v>
      </c>
      <c r="Q5" s="75">
        <f>Q1-Q3</f>
        <v>35.03000000000003</v>
      </c>
      <c r="R5" s="11"/>
    </row>
    <row r="6" spans="1:19" ht="43.5" customHeight="1">
      <c r="B6" s="23" t="s">
        <v>51</v>
      </c>
      <c r="C6" s="23"/>
      <c r="D6" s="23"/>
      <c r="E6" s="12"/>
      <c r="F6" s="12"/>
      <c r="G6" s="22" t="s">
        <v>15</v>
      </c>
      <c r="H6" s="24">
        <v>11.11</v>
      </c>
      <c r="R6" s="11"/>
      <c r="S6" s="12"/>
    </row>
    <row r="7" spans="1:19" ht="27" customHeight="1">
      <c r="A7" s="25"/>
      <c r="B7" s="26"/>
      <c r="C7" s="26"/>
      <c r="D7" s="26" t="s">
        <v>16</v>
      </c>
      <c r="E7" s="79" t="s">
        <v>17</v>
      </c>
      <c r="F7" s="79"/>
      <c r="G7" s="28">
        <f t="shared" ref="G7:O7" si="0">SUM(G11:G20)</f>
        <v>0</v>
      </c>
      <c r="H7" s="28">
        <f t="shared" si="0"/>
        <v>0</v>
      </c>
      <c r="I7" s="69">
        <f t="shared" si="0"/>
        <v>0</v>
      </c>
      <c r="J7" s="69">
        <f t="shared" si="0"/>
        <v>332.8</v>
      </c>
      <c r="K7" s="69">
        <f t="shared" si="0"/>
        <v>0</v>
      </c>
      <c r="L7" s="69">
        <f t="shared" si="0"/>
        <v>694.65</v>
      </c>
      <c r="M7" s="69">
        <f t="shared" si="0"/>
        <v>0</v>
      </c>
      <c r="N7" s="69">
        <f t="shared" si="0"/>
        <v>1027.45</v>
      </c>
      <c r="O7" s="69">
        <f t="shared" si="0"/>
        <v>939.65000000000009</v>
      </c>
      <c r="P7" s="72" t="s">
        <v>61</v>
      </c>
      <c r="Q7" s="71" t="s">
        <v>62</v>
      </c>
    </row>
    <row r="8" spans="1:19" ht="36" customHeight="1">
      <c r="A8" s="80"/>
      <c r="B8" s="27"/>
      <c r="C8" s="81" t="s">
        <v>18</v>
      </c>
      <c r="D8" s="81" t="s">
        <v>19</v>
      </c>
      <c r="E8" s="79" t="s">
        <v>20</v>
      </c>
      <c r="F8" s="81" t="s">
        <v>21</v>
      </c>
      <c r="G8" s="77" t="s">
        <v>22</v>
      </c>
      <c r="H8" s="77" t="s">
        <v>23</v>
      </c>
      <c r="I8" s="77" t="s">
        <v>24</v>
      </c>
      <c r="J8" s="77" t="s">
        <v>25</v>
      </c>
      <c r="K8" s="77" t="s">
        <v>26</v>
      </c>
      <c r="L8" s="77" t="s">
        <v>27</v>
      </c>
      <c r="M8" s="77"/>
      <c r="N8" s="82" t="s">
        <v>4</v>
      </c>
      <c r="O8" s="83" t="s">
        <v>28</v>
      </c>
    </row>
    <row r="9" spans="1:19" ht="36" customHeight="1">
      <c r="A9" s="80"/>
      <c r="B9" s="27" t="s">
        <v>29</v>
      </c>
      <c r="C9" s="81"/>
      <c r="D9" s="81"/>
      <c r="E9" s="81"/>
      <c r="F9" s="81"/>
      <c r="G9" s="77"/>
      <c r="H9" s="77"/>
      <c r="I9" s="77" t="s">
        <v>30</v>
      </c>
      <c r="J9" s="77"/>
      <c r="K9" s="77" t="s">
        <v>31</v>
      </c>
      <c r="L9" s="77" t="s">
        <v>32</v>
      </c>
      <c r="M9" s="77" t="s">
        <v>33</v>
      </c>
      <c r="N9" s="82"/>
      <c r="O9" s="83"/>
    </row>
    <row r="10" spans="1:19" ht="37.5" customHeight="1">
      <c r="A10" s="80"/>
      <c r="B10" s="27"/>
      <c r="C10" s="81"/>
      <c r="D10" s="81"/>
      <c r="E10" s="81"/>
      <c r="F10" s="81"/>
      <c r="G10" s="29" t="s">
        <v>34</v>
      </c>
      <c r="H10" s="77"/>
      <c r="I10" s="77"/>
      <c r="J10" s="77"/>
      <c r="K10" s="77"/>
      <c r="L10" s="77"/>
      <c r="M10" s="77"/>
      <c r="N10" s="82"/>
      <c r="O10" s="83"/>
    </row>
    <row r="11" spans="1:19" ht="82.35" customHeight="1">
      <c r="A11" s="54">
        <v>1</v>
      </c>
      <c r="B11" s="64">
        <v>41245</v>
      </c>
      <c r="C11" s="57" t="s">
        <v>41</v>
      </c>
      <c r="D11" s="56" t="s">
        <v>52</v>
      </c>
      <c r="E11" s="57"/>
      <c r="F11" s="57"/>
      <c r="G11" s="31"/>
      <c r="H11" s="58"/>
      <c r="I11" s="58"/>
      <c r="J11" s="58">
        <v>35</v>
      </c>
      <c r="K11" s="59"/>
      <c r="L11" s="59"/>
      <c r="M11" s="32"/>
      <c r="N11" s="60">
        <f t="shared" ref="N11:N20" si="1">SUM(H11:M11)</f>
        <v>35</v>
      </c>
      <c r="O11" s="61">
        <v>35</v>
      </c>
      <c r="P11" s="73">
        <v>13.92</v>
      </c>
      <c r="Q11" s="70">
        <v>9.02</v>
      </c>
    </row>
    <row r="12" spans="1:19" ht="53.85" customHeight="1">
      <c r="A12" s="30">
        <v>2</v>
      </c>
      <c r="B12" s="64">
        <v>41249</v>
      </c>
      <c r="C12" s="57" t="s">
        <v>41</v>
      </c>
      <c r="D12" s="63" t="s">
        <v>53</v>
      </c>
      <c r="E12" s="57"/>
      <c r="F12" s="57"/>
      <c r="G12" s="62"/>
      <c r="H12" s="58"/>
      <c r="I12" s="58"/>
      <c r="J12" s="58"/>
      <c r="K12" s="59"/>
      <c r="L12" s="59">
        <v>348.75</v>
      </c>
      <c r="M12" s="32"/>
      <c r="N12" s="60">
        <f t="shared" si="1"/>
        <v>348.75</v>
      </c>
      <c r="O12" s="33">
        <v>348.75</v>
      </c>
      <c r="P12" s="73">
        <v>139.5</v>
      </c>
      <c r="Q12" s="70">
        <v>89.42</v>
      </c>
    </row>
    <row r="13" spans="1:19" ht="50.65" customHeight="1">
      <c r="A13" s="30">
        <v>3</v>
      </c>
      <c r="B13" s="64">
        <v>41249</v>
      </c>
      <c r="C13" s="57" t="s">
        <v>41</v>
      </c>
      <c r="D13" s="56" t="s">
        <v>52</v>
      </c>
      <c r="E13" s="57"/>
      <c r="F13" s="57"/>
      <c r="G13" s="62"/>
      <c r="H13" s="58"/>
      <c r="I13" s="58"/>
      <c r="J13" s="58">
        <v>35</v>
      </c>
      <c r="K13" s="59"/>
      <c r="L13" s="59"/>
      <c r="M13" s="32"/>
      <c r="N13" s="60">
        <f t="shared" si="1"/>
        <v>35</v>
      </c>
      <c r="O13" s="33">
        <v>35</v>
      </c>
      <c r="P13" s="73">
        <v>13.92</v>
      </c>
      <c r="Q13" s="70">
        <v>8.9700000000000006</v>
      </c>
    </row>
    <row r="14" spans="1:19" ht="30" customHeight="1">
      <c r="A14" s="30">
        <v>4</v>
      </c>
      <c r="B14" s="64">
        <v>41249</v>
      </c>
      <c r="C14" s="57" t="s">
        <v>41</v>
      </c>
      <c r="D14" s="63" t="s">
        <v>54</v>
      </c>
      <c r="E14" s="57"/>
      <c r="F14" s="57"/>
      <c r="G14" s="62"/>
      <c r="H14" s="58"/>
      <c r="I14" s="58"/>
      <c r="J14" s="58"/>
      <c r="K14" s="59"/>
      <c r="L14" s="59">
        <v>70.7</v>
      </c>
      <c r="M14" s="32"/>
      <c r="N14" s="60">
        <f t="shared" si="1"/>
        <v>70.7</v>
      </c>
      <c r="O14" s="33">
        <v>70.7</v>
      </c>
      <c r="P14" s="73">
        <v>28.28</v>
      </c>
      <c r="Q14" s="70">
        <v>18.12</v>
      </c>
    </row>
    <row r="15" spans="1:19" ht="48.2" customHeight="1">
      <c r="A15" s="30">
        <v>5</v>
      </c>
      <c r="B15" s="64">
        <v>41253</v>
      </c>
      <c r="C15" s="57" t="s">
        <v>46</v>
      </c>
      <c r="D15" s="56" t="s">
        <v>55</v>
      </c>
      <c r="E15" s="57"/>
      <c r="F15" s="57"/>
      <c r="G15" s="62"/>
      <c r="H15" s="58"/>
      <c r="I15" s="58"/>
      <c r="J15" s="58">
        <v>105</v>
      </c>
      <c r="K15" s="59"/>
      <c r="L15" s="59"/>
      <c r="M15" s="32"/>
      <c r="N15" s="60">
        <f t="shared" si="1"/>
        <v>105</v>
      </c>
      <c r="O15" s="33">
        <v>105</v>
      </c>
      <c r="P15" s="73">
        <v>41.87</v>
      </c>
      <c r="Q15" s="70">
        <v>27.12</v>
      </c>
    </row>
    <row r="16" spans="1:19" ht="47.85" customHeight="1">
      <c r="A16" s="30">
        <v>6</v>
      </c>
      <c r="B16" s="64">
        <v>41255</v>
      </c>
      <c r="C16" s="57" t="s">
        <v>46</v>
      </c>
      <c r="D16" s="56" t="s">
        <v>56</v>
      </c>
      <c r="E16" s="57"/>
      <c r="F16" s="57"/>
      <c r="G16" s="62"/>
      <c r="H16" s="58"/>
      <c r="I16" s="58"/>
      <c r="J16" s="58">
        <v>27.8</v>
      </c>
      <c r="K16" s="59"/>
      <c r="L16" s="59"/>
      <c r="M16" s="32"/>
      <c r="N16" s="60">
        <f t="shared" si="1"/>
        <v>27.8</v>
      </c>
      <c r="O16" s="33"/>
      <c r="P16" s="73">
        <v>11.09</v>
      </c>
      <c r="Q16" s="70">
        <v>7</v>
      </c>
    </row>
    <row r="17" spans="1:17" ht="52.15" customHeight="1">
      <c r="A17" s="30">
        <v>7</v>
      </c>
      <c r="B17" s="64">
        <v>41255</v>
      </c>
      <c r="C17" s="57" t="s">
        <v>46</v>
      </c>
      <c r="D17" s="56" t="s">
        <v>57</v>
      </c>
      <c r="E17" s="57"/>
      <c r="F17" s="57"/>
      <c r="G17" s="62"/>
      <c r="H17" s="58"/>
      <c r="I17" s="58"/>
      <c r="J17" s="58">
        <v>30</v>
      </c>
      <c r="K17" s="59"/>
      <c r="L17" s="59"/>
      <c r="M17" s="32"/>
      <c r="N17" s="60">
        <f t="shared" si="1"/>
        <v>30</v>
      </c>
      <c r="O17" s="33"/>
      <c r="P17" s="73">
        <v>11.97</v>
      </c>
      <c r="Q17" s="70">
        <v>7.56</v>
      </c>
    </row>
    <row r="18" spans="1:17" ht="50.25" customHeight="1">
      <c r="A18" s="30">
        <v>8</v>
      </c>
      <c r="B18" s="64">
        <v>41255</v>
      </c>
      <c r="C18" s="57" t="s">
        <v>46</v>
      </c>
      <c r="D18" s="56" t="s">
        <v>58</v>
      </c>
      <c r="E18" s="57"/>
      <c r="F18" s="57"/>
      <c r="G18" s="62"/>
      <c r="H18" s="58"/>
      <c r="I18" s="58"/>
      <c r="J18" s="58">
        <v>30</v>
      </c>
      <c r="K18" s="59"/>
      <c r="L18" s="59"/>
      <c r="M18" s="59"/>
      <c r="N18" s="60">
        <f t="shared" si="1"/>
        <v>30</v>
      </c>
      <c r="O18" s="33"/>
      <c r="P18" s="73">
        <v>11.97</v>
      </c>
      <c r="Q18" s="70">
        <v>7.56</v>
      </c>
    </row>
    <row r="19" spans="1:17" ht="49.7" customHeight="1">
      <c r="A19" s="30">
        <v>9</v>
      </c>
      <c r="B19" s="64">
        <v>41256</v>
      </c>
      <c r="C19" s="57" t="s">
        <v>46</v>
      </c>
      <c r="D19" s="63" t="s">
        <v>59</v>
      </c>
      <c r="E19" s="57"/>
      <c r="F19" s="57"/>
      <c r="G19" s="35"/>
      <c r="H19" s="58"/>
      <c r="I19" s="58"/>
      <c r="J19" s="58"/>
      <c r="K19" s="59"/>
      <c r="L19" s="59">
        <v>275.2</v>
      </c>
      <c r="M19" s="59"/>
      <c r="N19" s="60">
        <f t="shared" si="1"/>
        <v>275.2</v>
      </c>
      <c r="O19" s="33">
        <v>275.2</v>
      </c>
      <c r="P19" s="73">
        <v>109.76</v>
      </c>
      <c r="Q19" s="70">
        <v>69.92</v>
      </c>
    </row>
    <row r="20" spans="1:17" ht="40.35" customHeight="1">
      <c r="A20" s="30">
        <v>10</v>
      </c>
      <c r="B20" s="64">
        <v>41256</v>
      </c>
      <c r="C20" s="57" t="s">
        <v>46</v>
      </c>
      <c r="D20" s="56" t="s">
        <v>60</v>
      </c>
      <c r="E20" s="57"/>
      <c r="F20" s="57"/>
      <c r="G20" s="35"/>
      <c r="H20" s="58"/>
      <c r="I20" s="58"/>
      <c r="J20" s="58">
        <v>70</v>
      </c>
      <c r="K20" s="59"/>
      <c r="L20" s="59"/>
      <c r="M20" s="59"/>
      <c r="N20" s="60">
        <f t="shared" si="1"/>
        <v>70</v>
      </c>
      <c r="O20" s="33">
        <v>70</v>
      </c>
      <c r="P20" s="73">
        <v>27.96</v>
      </c>
      <c r="Q20" s="70">
        <v>17.87</v>
      </c>
    </row>
    <row r="21" spans="1:17" ht="16.899999999999999" customHeight="1">
      <c r="A21" s="36"/>
      <c r="B21" s="37"/>
      <c r="C21" s="37"/>
      <c r="D21" s="37"/>
      <c r="E21" s="37"/>
      <c r="F21" s="37"/>
      <c r="G21" s="37"/>
      <c r="H21" s="37"/>
      <c r="I21" s="37"/>
      <c r="J21" s="38"/>
      <c r="K21" s="38"/>
      <c r="L21" s="37"/>
      <c r="M21" s="37"/>
      <c r="N21" s="37"/>
      <c r="O21" s="37"/>
      <c r="P21" s="39"/>
      <c r="Q21" s="3"/>
    </row>
    <row r="22" spans="1:17" ht="16.899999999999999" customHeight="1">
      <c r="A22" s="40"/>
      <c r="B22" s="41"/>
      <c r="C22" s="42"/>
      <c r="D22" s="43"/>
      <c r="E22" s="43"/>
      <c r="F22" s="44"/>
      <c r="G22" s="45"/>
      <c r="H22" s="46"/>
      <c r="I22" s="47"/>
      <c r="J22" s="38"/>
      <c r="K22" s="38"/>
      <c r="L22" s="47"/>
      <c r="M22" s="47"/>
      <c r="N22" s="48"/>
      <c r="O22" s="49"/>
      <c r="P22" s="38"/>
      <c r="Q22" s="3"/>
    </row>
    <row r="23" spans="1:17" ht="16.899999999999999" customHeight="1">
      <c r="A23" s="36"/>
      <c r="B23" s="50" t="s">
        <v>35</v>
      </c>
      <c r="C23" s="50"/>
      <c r="D23" s="50"/>
      <c r="E23" s="37"/>
      <c r="F23" s="37"/>
      <c r="G23" s="50" t="s">
        <v>36</v>
      </c>
      <c r="H23" s="50"/>
      <c r="I23" s="50"/>
      <c r="J23" s="38"/>
      <c r="K23" s="38"/>
      <c r="L23" s="50" t="s">
        <v>37</v>
      </c>
      <c r="M23" s="50"/>
      <c r="N23" s="50"/>
      <c r="O23" s="37"/>
      <c r="P23" s="38"/>
      <c r="Q23" s="3"/>
    </row>
    <row r="24" spans="1:17" ht="16.899999999999999" customHeight="1">
      <c r="A24" s="36"/>
      <c r="B24" s="37"/>
      <c r="C24" s="37"/>
      <c r="D24" s="37"/>
      <c r="E24" s="37"/>
      <c r="F24" s="37"/>
      <c r="G24" s="37"/>
      <c r="H24" s="37"/>
      <c r="I24" s="37"/>
      <c r="J24" s="38"/>
      <c r="K24" s="38"/>
      <c r="L24" s="37"/>
      <c r="M24" s="37"/>
      <c r="N24" s="37"/>
      <c r="O24" s="37"/>
      <c r="P24" s="38"/>
      <c r="Q24" s="3"/>
    </row>
    <row r="25" spans="1:17" ht="16.899999999999999" customHeight="1">
      <c r="A25" s="36"/>
      <c r="B25" s="37"/>
      <c r="C25" s="37"/>
      <c r="D25" s="37"/>
      <c r="E25" s="37"/>
      <c r="F25" s="37"/>
      <c r="G25" s="37"/>
      <c r="H25" s="37"/>
      <c r="I25" s="37"/>
      <c r="J25" s="38"/>
      <c r="K25" s="38"/>
      <c r="L25" s="37"/>
      <c r="M25" s="37"/>
      <c r="N25" s="37"/>
      <c r="O25" s="37"/>
      <c r="P25" s="38"/>
      <c r="Q25" s="3"/>
    </row>
  </sheetData>
  <mergeCells count="23"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dataValidations count="13">
    <dataValidation type="date" operator="greaterThanOrEqual" showErrorMessage="1" errorTitle="Data" error="Inserire una data superiore al 1/11/2000" sqref="B22 B11:B20">
      <formula1>36831</formula1>
      <formula2>0</formula2>
    </dataValidation>
    <dataValidation type="decimal" operator="greaterThanOrEqual" allowBlank="1" showErrorMessage="1" errorTitle="Valore" error="Inserire un numero maggiore o uguale a 0 (zero)!" sqref="H22:M22 H11:M11 H12:J20 L12:M16 K17:M20">
      <formula1>0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textLength" operator="greaterThan" allowBlank="1" sqref="C22 D12 D14 D19">
      <formula1>1</formula1>
      <formula2>0</formula2>
    </dataValidation>
    <dataValidation type="textLength" operator="greaterThan" allowBlank="1" showErrorMessage="1" sqref="D22:E22 F19:F20">
      <formula1>1</formula1>
      <formula2>0</formula2>
    </dataValidation>
    <dataValidation type="textLength" operator="greaterThan" sqref="F22 G19:G20">
      <formula1>1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</dataValidations>
  <printOptions horizontalCentered="1" verticalCentered="1"/>
  <pageMargins left="0.27559055118110237" right="0.27559055118110237" top="1.3779527559055118" bottom="1.8897637795275593" header="0.31496062992125984" footer="0.31496062992125984"/>
  <pageSetup paperSize="9" scale="36" firstPageNumber="0" fitToHeight="0" pageOrder="overThenDown" orientation="landscape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9781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Expense SGD</vt:lpstr>
      <vt:lpstr>Expense 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45</cp:revision>
  <cp:lastPrinted>2013-01-15T15:51:18Z</cp:lastPrinted>
  <dcterms:created xsi:type="dcterms:W3CDTF">2007-03-06T14:42:56Z</dcterms:created>
  <dcterms:modified xsi:type="dcterms:W3CDTF">2013-01-17T09:44:16Z</dcterms:modified>
</cp:coreProperties>
</file>