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00" windowHeight="11800" tabRatio="433" activeTab="1"/>
  </bookViews>
  <sheets>
    <sheet name="Nota Spese Estero" sheetId="1" r:id="rId1"/>
    <sheet name="Nota Spese Italia" sheetId="2" r:id="rId2"/>
  </sheets>
  <definedNames>
    <definedName name="_xlnm.Print_Area" localSheetId="0">'Nota Spese Estero'!$A$1:$R$49</definedName>
    <definedName name="_xlnm.Print_Area" localSheetId="1">'Nota Spese Italia'!$A$1:$P$123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<sst xmlns="http://schemas.openxmlformats.org/spreadsheetml/2006/main" count="370" uniqueCount="64">
  <si>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</si>
  <si>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</si>
  <si>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</si>
  <si>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</si>
  <si>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</si>
  <si>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</si>
  <si>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</si>
  <si>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</si>
  <si>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</si>
  <si>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</si>
  <si>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</si>
  <si>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</si>
  <si>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</si>
  <si>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</si>
  <si>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</si>
  <si>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</si>
  <si>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</si>
  <si>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</si>
  <si>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</si>
  <si>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</si>
  <si>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</si>
  <si>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</si>
  <si>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</si>
  <si>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</si>
  <si>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</si>
  <si>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</si>
  <si>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</si>
  <si>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</si>
  <si>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</si>
  <si>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</si>
  <si>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</si>
  <si>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</si>
  <si>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</si>
  <si>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</si>
  <si>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</si>
  <si>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</si>
  <si>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</si>
  <si>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</si>
  <si>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</si>
  <si>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</si>
  <si>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</si>
  <si>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</si>
  <si>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</si>
  <si>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</si>
  <si>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</si>
  <si>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Cordoni Danilo</t>
  </si>
  <si>
    <t>Danilo Cordoni</t>
  </si>
  <si>
    <t>Luglio</t>
  </si>
  <si>
    <t>07_02</t>
  </si>
  <si>
    <t>Milano</t>
  </si>
  <si>
    <t>Autostrada</t>
  </si>
  <si>
    <t>Carburante</t>
  </si>
  <si>
    <t>Pranzo</t>
  </si>
  <si>
    <t>ENI</t>
  </si>
  <si>
    <t>Parcheggio</t>
  </si>
  <si>
    <t>San Donato Milanese</t>
  </si>
  <si>
    <t>Barclays</t>
  </si>
  <si>
    <t>Intesa</t>
  </si>
  <si>
    <t>Moncalieri</t>
  </si>
  <si>
    <t>Dicembre</t>
  </si>
  <si>
    <t>12_01</t>
  </si>
  <si>
    <t>Beretta</t>
  </si>
  <si>
    <t>Gardone Val Trompia</t>
  </si>
  <si>
    <t>Settimo Milanese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</si>
</sst>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_-[$€-2]\ * #,##0.00_-;\-[$€-2]\ * #,##0.00_-;_-[$€-2]\ 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/>
      <right style="thick"/>
      <top>
        <color indexed="63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6" xfId="0" applyNumberFormat="1" applyFont="1" applyBorder="1" applyAlignment="1" applyProtection="1">
      <alignment horizontal="right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 locked="0"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64" fontId="2" fillId="33" borderId="29" xfId="42" applyFont="1" applyFill="1" applyBorder="1" applyAlignment="1" applyProtection="1">
      <alignment horizontal="right" vertical="center"/>
      <protection/>
    </xf>
    <xf numFmtId="4" fontId="2" fillId="34" borderId="30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/>
    </xf>
    <xf numFmtId="169" fontId="2" fillId="37" borderId="31" xfId="0" applyNumberFormat="1" applyFont="1" applyFill="1" applyBorder="1" applyAlignment="1" applyProtection="1">
      <alignment horizontal="center" vertical="center"/>
      <protection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170" fontId="2" fillId="0" borderId="32" xfId="0" applyNumberFormat="1" applyFont="1" applyBorder="1" applyAlignment="1" applyProtection="1">
      <alignment horizontal="center" vertical="center"/>
      <protection locked="0"/>
    </xf>
    <xf numFmtId="171" fontId="2" fillId="0" borderId="33" xfId="0" applyNumberFormat="1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4" xfId="0" applyNumberFormat="1" applyFont="1" applyBorder="1" applyAlignment="1" applyProtection="1">
      <alignment horizontal="center" vertical="center" wrapText="1"/>
      <protection/>
    </xf>
    <xf numFmtId="0" fontId="2" fillId="38" borderId="35" xfId="0" applyNumberFormat="1" applyFont="1" applyFill="1" applyBorder="1" applyAlignment="1" applyProtection="1">
      <alignment horizontal="center" vertical="center"/>
      <protection/>
    </xf>
    <xf numFmtId="0" fontId="2" fillId="38" borderId="36" xfId="0" applyNumberFormat="1" applyFont="1" applyFill="1" applyBorder="1" applyAlignment="1" applyProtection="1">
      <alignment vertical="center"/>
      <protection/>
    </xf>
    <xf numFmtId="0" fontId="2" fillId="38" borderId="37" xfId="0" applyNumberFormat="1" applyFont="1" applyFill="1" applyBorder="1" applyAlignment="1" applyProtection="1">
      <alignment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9" xfId="0" applyFont="1" applyFill="1" applyBorder="1" applyAlignment="1" applyProtection="1">
      <alignment horizontal="center" vertical="center"/>
      <protection/>
    </xf>
    <xf numFmtId="168" fontId="2" fillId="36" borderId="40" xfId="0" applyNumberFormat="1" applyFont="1" applyFill="1" applyBorder="1" applyAlignment="1" applyProtection="1">
      <alignment horizontal="right"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171" fontId="2" fillId="0" borderId="43" xfId="0" applyNumberFormat="1" applyFont="1" applyBorder="1" applyAlignment="1" applyProtection="1">
      <alignment horizontal="righ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168" fontId="2" fillId="36" borderId="44" xfId="0" applyNumberFormat="1" applyFont="1" applyFill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/>
    </xf>
    <xf numFmtId="0" fontId="3" fillId="0" borderId="45" xfId="0" applyFont="1" applyBorder="1" applyAlignment="1" applyProtection="1">
      <alignment horizontal="right" vertical="center" wrapText="1"/>
      <protection/>
    </xf>
    <xf numFmtId="40" fontId="3" fillId="0" borderId="45" xfId="0" applyNumberFormat="1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2" fillId="40" borderId="46" xfId="0" applyFont="1" applyFill="1" applyBorder="1" applyAlignment="1" applyProtection="1">
      <alignment vertical="center"/>
      <protection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4" fontId="2" fillId="36" borderId="49" xfId="0" applyNumberFormat="1" applyFont="1" applyFill="1" applyBorder="1" applyAlignment="1" applyProtection="1">
      <alignment horizontal="right" vertical="center"/>
      <protection/>
    </xf>
    <xf numFmtId="4" fontId="2" fillId="36" borderId="50" xfId="0" applyNumberFormat="1" applyFont="1" applyFill="1" applyBorder="1" applyAlignment="1" applyProtection="1">
      <alignment horizontal="right"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3" fillId="40" borderId="0" xfId="0" applyFont="1" applyFill="1" applyBorder="1" applyAlignment="1" applyProtection="1">
      <alignment vertical="center"/>
      <protection/>
    </xf>
    <xf numFmtId="38" fontId="2" fillId="0" borderId="51" xfId="0" applyNumberFormat="1" applyFont="1" applyBorder="1" applyAlignment="1" applyProtection="1">
      <alignment horizontal="center" vertical="center"/>
      <protection locked="0"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4" fontId="2" fillId="36" borderId="53" xfId="0" applyNumberFormat="1" applyFont="1" applyFill="1" applyBorder="1" applyAlignment="1" applyProtection="1">
      <alignment horizontal="right"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6" borderId="54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38" fontId="2" fillId="0" borderId="29" xfId="0" applyNumberFormat="1" applyFont="1" applyBorder="1" applyAlignment="1" applyProtection="1">
      <alignment horizontal="center" vertical="center"/>
      <protection locked="0"/>
    </xf>
    <xf numFmtId="4" fontId="2" fillId="40" borderId="0" xfId="0" applyNumberFormat="1" applyFont="1" applyFill="1" applyAlignment="1" applyProtection="1">
      <alignment vertical="center"/>
      <protection/>
    </xf>
    <xf numFmtId="170" fontId="2" fillId="0" borderId="56" xfId="0" applyNumberFormat="1" applyFont="1" applyBorder="1" applyAlignment="1" applyProtection="1">
      <alignment horizontal="center" vertical="center"/>
      <protection locked="0"/>
    </xf>
    <xf numFmtId="8" fontId="3" fillId="0" borderId="45" xfId="0" applyNumberFormat="1" applyFont="1" applyBorder="1" applyAlignment="1" applyProtection="1">
      <alignment vertical="center"/>
      <protection/>
    </xf>
    <xf numFmtId="8" fontId="3" fillId="0" borderId="45" xfId="0" applyNumberFormat="1" applyFont="1" applyBorder="1" applyAlignment="1" applyProtection="1">
      <alignment horizontal="right" vertical="center"/>
      <protection/>
    </xf>
    <xf numFmtId="8" fontId="2" fillId="0" borderId="0" xfId="0" applyNumberFormat="1" applyFont="1" applyAlignment="1" applyProtection="1">
      <alignment vertical="center"/>
      <protection/>
    </xf>
    <xf numFmtId="170" fontId="2" fillId="0" borderId="57" xfId="0" applyNumberFormat="1" applyFont="1" applyBorder="1" applyAlignment="1" applyProtection="1">
      <alignment horizontal="center" vertical="center"/>
      <protection locked="0"/>
    </xf>
    <xf numFmtId="49" fontId="2" fillId="0" borderId="58" xfId="0" applyNumberFormat="1" applyFont="1" applyBorder="1" applyAlignment="1" applyProtection="1">
      <alignment horizontal="left" vertical="center"/>
      <protection locked="0"/>
    </xf>
    <xf numFmtId="49" fontId="2" fillId="0" borderId="59" xfId="0" applyNumberFormat="1" applyFont="1" applyBorder="1" applyAlignment="1" applyProtection="1">
      <alignment horizontal="left" vertical="center"/>
      <protection locked="0"/>
    </xf>
    <xf numFmtId="49" fontId="2" fillId="0" borderId="60" xfId="0" applyNumberFormat="1" applyFont="1" applyBorder="1" applyAlignment="1" applyProtection="1">
      <alignment horizontal="left" vertical="center"/>
      <protection locked="0"/>
    </xf>
    <xf numFmtId="38" fontId="2" fillId="0" borderId="29" xfId="0" applyNumberFormat="1" applyFont="1" applyBorder="1" applyAlignment="1" applyProtection="1">
      <alignment horizontal="right" vertical="center"/>
      <protection locked="0"/>
    </xf>
    <xf numFmtId="171" fontId="2" fillId="0" borderId="32" xfId="0" applyNumberFormat="1" applyFont="1" applyBorder="1" applyAlignment="1" applyProtection="1">
      <alignment horizontal="right" vertical="center"/>
      <protection/>
    </xf>
    <xf numFmtId="171" fontId="2" fillId="0" borderId="32" xfId="0" applyNumberFormat="1" applyFont="1" applyBorder="1" applyAlignment="1" applyProtection="1">
      <alignment horizontal="right" vertical="center"/>
      <protection locked="0"/>
    </xf>
    <xf numFmtId="171" fontId="2" fillId="0" borderId="61" xfId="0" applyNumberFormat="1" applyFont="1" applyBorder="1" applyAlignment="1" applyProtection="1">
      <alignment horizontal="right" vertical="center"/>
      <protection locked="0"/>
    </xf>
    <xf numFmtId="171" fontId="2" fillId="0" borderId="33" xfId="0" applyNumberFormat="1" applyFont="1" applyBorder="1" applyAlignment="1" applyProtection="1">
      <alignment horizontal="right" vertical="center"/>
      <protection/>
    </xf>
    <xf numFmtId="171" fontId="2" fillId="0" borderId="55" xfId="0" applyNumberFormat="1" applyFont="1" applyBorder="1" applyAlignment="1" applyProtection="1">
      <alignment horizontal="right" vertical="center"/>
      <protection/>
    </xf>
    <xf numFmtId="171" fontId="2" fillId="0" borderId="30" xfId="0" applyNumberFormat="1" applyFont="1" applyBorder="1" applyAlignment="1" applyProtection="1">
      <alignment horizontal="right" vertical="center"/>
      <protection/>
    </xf>
    <xf numFmtId="171" fontId="2" fillId="0" borderId="29" xfId="0" applyNumberFormat="1" applyFont="1" applyBorder="1" applyAlignment="1" applyProtection="1">
      <alignment horizontal="right" vertical="center"/>
      <protection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3" fillId="39" borderId="48" xfId="0" applyFont="1" applyFill="1" applyBorder="1" applyAlignment="1" applyProtection="1">
      <alignment horizontal="center" vertical="center"/>
      <protection/>
    </xf>
    <xf numFmtId="0" fontId="3" fillId="39" borderId="53" xfId="0" applyFont="1" applyFill="1" applyBorder="1" applyAlignment="1" applyProtection="1">
      <alignment horizontal="center" vertical="center" wrapText="1"/>
      <protection/>
    </xf>
    <xf numFmtId="0" fontId="3" fillId="39" borderId="53" xfId="0" applyFont="1" applyFill="1" applyBorder="1" applyAlignment="1" applyProtection="1">
      <alignment horizontal="center" vertical="center"/>
      <protection/>
    </xf>
    <xf numFmtId="0" fontId="3" fillId="39" borderId="63" xfId="0" applyFont="1" applyFill="1" applyBorder="1" applyAlignment="1" applyProtection="1">
      <alignment horizontal="center" vertical="center" wrapText="1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2" fillId="36" borderId="67" xfId="0" applyFont="1" applyFill="1" applyBorder="1" applyAlignment="1" applyProtection="1">
      <alignment horizontal="center" vertical="center" wrapText="1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3" fillId="35" borderId="69" xfId="0" applyNumberFormat="1" applyFont="1" applyFill="1" applyBorder="1" applyAlignment="1" applyProtection="1">
      <alignment horizontal="center" vertical="center"/>
      <protection/>
    </xf>
    <xf numFmtId="0" fontId="2" fillId="41" borderId="70" xfId="0" applyNumberFormat="1" applyFont="1" applyFill="1" applyBorder="1" applyAlignment="1" applyProtection="1">
      <alignment horizontal="center" vertical="center"/>
      <protection/>
    </xf>
    <xf numFmtId="0" fontId="2" fillId="41" borderId="71" xfId="0" applyNumberFormat="1" applyFont="1" applyFill="1" applyBorder="1" applyAlignment="1" applyProtection="1">
      <alignment horizontal="center" vertical="center"/>
      <protection/>
    </xf>
    <xf numFmtId="0" fontId="2" fillId="41" borderId="72" xfId="0" applyNumberFormat="1" applyFont="1" applyFill="1" applyBorder="1" applyAlignment="1" applyProtection="1">
      <alignment horizontal="center" vertical="center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0" fontId="2" fillId="36" borderId="74" xfId="0" applyFont="1" applyFill="1" applyBorder="1" applyAlignment="1" applyProtection="1">
      <alignment horizontal="center" vertical="center" wrapText="1"/>
      <protection/>
    </xf>
    <xf numFmtId="0" fontId="3" fillId="33" borderId="75" xfId="0" applyFont="1" applyFill="1" applyBorder="1" applyAlignment="1" applyProtection="1">
      <alignment horizontal="center" vertical="center" wrapText="1"/>
      <protection/>
    </xf>
    <xf numFmtId="38" fontId="2" fillId="36" borderId="76" xfId="0" applyNumberFormat="1" applyFont="1" applyFill="1" applyBorder="1" applyAlignment="1" applyProtection="1">
      <alignment horizontal="center" vertical="center"/>
      <protection/>
    </xf>
    <xf numFmtId="38" fontId="2" fillId="36" borderId="77" xfId="0" applyNumberFormat="1" applyFont="1" applyFill="1" applyBorder="1" applyAlignment="1" applyProtection="1">
      <alignment horizontal="center" vertical="center"/>
      <protection/>
    </xf>
    <xf numFmtId="0" fontId="2" fillId="37" borderId="47" xfId="0" applyNumberFormat="1" applyFont="1" applyFill="1" applyBorder="1" applyAlignment="1" applyProtection="1">
      <alignment horizontal="center" vertical="center"/>
      <protection/>
    </xf>
    <xf numFmtId="0" fontId="3" fillId="0" borderId="78" xfId="0" applyFont="1" applyBorder="1" applyAlignment="1" applyProtection="1">
      <alignment horizontal="center" vertical="center" wrapText="1"/>
      <protection/>
    </xf>
    <xf numFmtId="0" fontId="3" fillId="0" borderId="79" xfId="0" applyFont="1" applyBorder="1" applyAlignment="1" applyProtection="1">
      <alignment horizontal="center" vertical="center" wrapText="1"/>
      <protection/>
    </xf>
    <xf numFmtId="0" fontId="3" fillId="0" borderId="80" xfId="0" applyFont="1" applyBorder="1" applyAlignment="1" applyProtection="1">
      <alignment horizontal="center" vertical="center" wrapText="1"/>
      <protection/>
    </xf>
    <xf numFmtId="49" fontId="3" fillId="34" borderId="81" xfId="0" applyNumberFormat="1" applyFont="1" applyFill="1" applyBorder="1" applyAlignment="1" applyProtection="1">
      <alignment horizontal="left" vertical="center"/>
      <protection/>
    </xf>
    <xf numFmtId="49" fontId="3" fillId="34" borderId="81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50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textRotation="180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0" fontId="2" fillId="36" borderId="83" xfId="0" applyFont="1" applyFill="1" applyBorder="1" applyAlignment="1" applyProtection="1">
      <alignment horizontal="center" vertical="center" wrapText="1"/>
      <protection/>
    </xf>
    <xf numFmtId="0" fontId="2" fillId="37" borderId="84" xfId="0" applyNumberFormat="1" applyFont="1" applyFill="1" applyBorder="1" applyAlignment="1" applyProtection="1">
      <alignment horizontal="center"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 wrapText="1"/>
      <protection/>
    </xf>
    <xf numFmtId="0" fontId="3" fillId="39" borderId="49" xfId="0" applyFont="1" applyFill="1" applyBorder="1" applyAlignment="1" applyProtection="1">
      <alignment horizontal="center" vertical="center" wrapText="1"/>
      <protection/>
    </xf>
    <xf numFmtId="0" fontId="2" fillId="36" borderId="85" xfId="0" applyFont="1" applyFill="1" applyBorder="1" applyAlignment="1" applyProtection="1">
      <alignment horizontal="center" vertical="center" wrapText="1"/>
      <protection/>
    </xf>
    <xf numFmtId="0" fontId="2" fillId="36" borderId="86" xfId="0" applyFont="1" applyFill="1" applyBorder="1" applyAlignment="1" applyProtection="1">
      <alignment horizontal="center" vertical="center" wrapText="1"/>
      <protection/>
    </xf>
    <xf numFmtId="0" fontId="3" fillId="33" borderId="68" xfId="0" applyFont="1" applyFill="1" applyBorder="1" applyAlignment="1" applyProtection="1">
      <alignment horizontal="center" vertical="center" wrapText="1"/>
      <protection/>
    </xf>
    <xf numFmtId="0" fontId="2" fillId="36" borderId="87" xfId="0" applyFont="1" applyFill="1" applyBorder="1" applyAlignment="1" applyProtection="1">
      <alignment horizontal="center" vertical="center" wrapText="1"/>
      <protection/>
    </xf>
    <xf numFmtId="0" fontId="2" fillId="36" borderId="88" xfId="0" applyFont="1" applyFill="1" applyBorder="1" applyAlignment="1" applyProtection="1">
      <alignment horizontal="center" vertical="center" wrapText="1"/>
      <protection/>
    </xf>
    <xf numFmtId="0" fontId="2" fillId="36" borderId="89" xfId="0" applyFont="1" applyFill="1" applyBorder="1" applyAlignment="1" applyProtection="1">
      <alignment horizontal="center" vertical="center" wrapText="1"/>
      <protection/>
    </xf>
    <xf numFmtId="4" fontId="2" fillId="0" borderId="89" xfId="0" applyNumberFormat="1" applyFont="1" applyBorder="1" applyAlignment="1" applyProtection="1">
      <alignment horizontal="center" vertical="center" wrapText="1"/>
      <protection/>
    </xf>
    <xf numFmtId="0" fontId="2" fillId="36" borderId="90" xfId="0" applyFont="1" applyFill="1" applyBorder="1" applyAlignment="1" applyProtection="1">
      <alignment horizontal="center" vertical="center" wrapText="1"/>
      <protection/>
    </xf>
    <xf numFmtId="0" fontId="2" fillId="36" borderId="91" xfId="0" applyFont="1" applyFill="1" applyBorder="1" applyAlignment="1" applyProtection="1">
      <alignment horizontal="center" vertical="center" wrapText="1"/>
      <protection/>
    </xf>
    <xf numFmtId="0" fontId="3" fillId="39" borderId="76" xfId="0" applyFont="1" applyFill="1" applyBorder="1" applyAlignment="1" applyProtection="1">
      <alignment horizontal="center" vertical="center"/>
      <protection/>
    </xf>
    <xf numFmtId="0" fontId="3" fillId="39" borderId="77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Euro" xfId="42"/>
    <cellStyle name="Input" xfId="43"/>
    <cellStyle name="Comma [0]" xfId="44"/>
    <cellStyle name="Neutro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  <cellStyle name="Comma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="50" zoomScaleNormal="50" zoomScaleSheetLayoutView="50" workbookViewId="0" topLeftCell="A1">
      <pane ySplit="5" topLeftCell="BM6" activePane="bottomLeft" state="frozen"/>
      <selection pane="topLeft" activeCell="A1" sqref="A1"/>
      <selection pane="bottomLeft" activeCell="D22" sqref="D22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8" s="8" customFormat="1" ht="65.25" customHeight="1">
      <c r="A1" s="4"/>
      <c r="B1" s="142" t="s">
        <v>0</v>
      </c>
      <c r="C1" s="142"/>
      <c r="D1" s="143" t="s">
        <v>45</v>
      </c>
      <c r="E1" s="143"/>
      <c r="F1" s="51" t="s">
        <v>47</v>
      </c>
      <c r="G1" s="50" t="s">
        <v>48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  <c r="R1" s="104">
        <v>479.22</v>
      </c>
    </row>
    <row r="2" spans="1:17" s="8" customFormat="1" ht="57.75" customHeight="1">
      <c r="A2" s="4"/>
      <c r="B2" s="144" t="s">
        <v>2</v>
      </c>
      <c r="C2" s="144"/>
      <c r="D2" s="143"/>
      <c r="E2" s="143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44" t="s">
        <v>26</v>
      </c>
      <c r="C3" s="144"/>
      <c r="D3" s="143" t="s">
        <v>28</v>
      </c>
      <c r="E3" s="143"/>
      <c r="N3" s="10" t="s">
        <v>4</v>
      </c>
      <c r="O3" s="11"/>
      <c r="P3" s="62">
        <f>+O7</f>
        <v>0</v>
      </c>
      <c r="Q3" s="13"/>
      <c r="R3" s="104">
        <v>460.09</v>
      </c>
    </row>
    <row r="4" spans="1:17" s="8" customFormat="1" ht="35.25" customHeight="1" thickBot="1">
      <c r="A4" s="4"/>
      <c r="D4" s="14"/>
      <c r="E4" s="14"/>
      <c r="F4" s="10" t="s">
        <v>21</v>
      </c>
      <c r="G4" s="7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Bot="1" thickTop="1">
      <c r="A5" s="4"/>
      <c r="B5" s="19" t="s">
        <v>6</v>
      </c>
      <c r="C5" s="20"/>
      <c r="D5" s="59">
        <v>11</v>
      </c>
      <c r="E5" s="14"/>
      <c r="F5" s="10" t="s">
        <v>7</v>
      </c>
      <c r="G5" s="76">
        <v>1.11</v>
      </c>
      <c r="N5" s="129" t="s">
        <v>8</v>
      </c>
      <c r="O5" s="129"/>
      <c r="P5" s="58">
        <f>P1-P2-P3-P4</f>
        <v>0</v>
      </c>
      <c r="Q5" s="13"/>
      <c r="R5" s="104">
        <f>R1-R3</f>
        <v>19.130000000000052</v>
      </c>
    </row>
    <row r="6" spans="1:17" s="8" customFormat="1" ht="43.5" customHeight="1" thickBot="1" thickTop="1">
      <c r="A6" s="4"/>
      <c r="B6" s="56" t="s">
        <v>35</v>
      </c>
      <c r="C6" s="56"/>
      <c r="D6" s="14"/>
      <c r="E6" s="14"/>
      <c r="F6" s="10" t="s">
        <v>10</v>
      </c>
      <c r="G6" s="95">
        <v>11.11</v>
      </c>
      <c r="Q6" s="13"/>
    </row>
    <row r="7" spans="1:16" s="8" customFormat="1" ht="27" customHeight="1" thickBot="1" thickTop="1">
      <c r="A7" s="130" t="s">
        <v>30</v>
      </c>
      <c r="B7" s="131"/>
      <c r="C7" s="132"/>
      <c r="D7" s="136" t="s">
        <v>11</v>
      </c>
      <c r="E7" s="137"/>
      <c r="F7" s="137"/>
      <c r="G7" s="96">
        <f aca="true" t="shared" si="0" ref="G7:O7">SUM(G11:G44)</f>
        <v>0</v>
      </c>
      <c r="H7" s="94">
        <f t="shared" si="0"/>
        <v>0</v>
      </c>
      <c r="I7" s="78">
        <f t="shared" si="0"/>
        <v>0</v>
      </c>
      <c r="J7" s="78">
        <f t="shared" si="0"/>
        <v>0</v>
      </c>
      <c r="K7" s="78">
        <f t="shared" si="0"/>
        <v>0</v>
      </c>
      <c r="L7" s="78">
        <f t="shared" si="0"/>
        <v>0</v>
      </c>
      <c r="M7" s="79">
        <f t="shared" si="0"/>
        <v>0</v>
      </c>
      <c r="N7" s="77">
        <f t="shared" si="0"/>
        <v>0</v>
      </c>
      <c r="O7" s="80">
        <f t="shared" si="0"/>
        <v>0</v>
      </c>
      <c r="P7" s="13">
        <f>+N7-SUM(H7:M7)</f>
        <v>0</v>
      </c>
    </row>
    <row r="8" spans="1:18" ht="36" customHeight="1" thickBot="1" thickTop="1">
      <c r="A8" s="138"/>
      <c r="B8" s="120" t="s">
        <v>12</v>
      </c>
      <c r="C8" s="120" t="s">
        <v>13</v>
      </c>
      <c r="D8" s="121" t="s">
        <v>25</v>
      </c>
      <c r="E8" s="120" t="s">
        <v>33</v>
      </c>
      <c r="F8" s="123" t="s">
        <v>32</v>
      </c>
      <c r="G8" s="124" t="s">
        <v>15</v>
      </c>
      <c r="H8" s="126" t="s">
        <v>16</v>
      </c>
      <c r="I8" s="119" t="s">
        <v>38</v>
      </c>
      <c r="J8" s="118" t="s">
        <v>40</v>
      </c>
      <c r="K8" s="118" t="s">
        <v>39</v>
      </c>
      <c r="L8" s="133" t="s">
        <v>22</v>
      </c>
      <c r="M8" s="134"/>
      <c r="N8" s="135" t="s">
        <v>17</v>
      </c>
      <c r="O8" s="145" t="s">
        <v>18</v>
      </c>
      <c r="P8" s="146" t="s">
        <v>19</v>
      </c>
      <c r="Q8" s="2"/>
      <c r="R8" s="139" t="s">
        <v>41</v>
      </c>
    </row>
    <row r="9" spans="1:18" ht="36" customHeight="1" thickBot="1" thickTop="1">
      <c r="A9" s="138"/>
      <c r="B9" s="120" t="s">
        <v>12</v>
      </c>
      <c r="C9" s="120"/>
      <c r="D9" s="122"/>
      <c r="E9" s="120"/>
      <c r="F9" s="123"/>
      <c r="G9" s="125"/>
      <c r="H9" s="126" t="s">
        <v>38</v>
      </c>
      <c r="I9" s="119" t="s">
        <v>38</v>
      </c>
      <c r="J9" s="119"/>
      <c r="K9" s="119" t="s">
        <v>37</v>
      </c>
      <c r="L9" s="147" t="s">
        <v>23</v>
      </c>
      <c r="M9" s="127" t="s">
        <v>24</v>
      </c>
      <c r="N9" s="135"/>
      <c r="O9" s="145"/>
      <c r="P9" s="146"/>
      <c r="Q9" s="2"/>
      <c r="R9" s="140"/>
    </row>
    <row r="10" spans="1:18" ht="37.5" customHeight="1" thickBot="1" thickTop="1">
      <c r="A10" s="138"/>
      <c r="B10" s="120"/>
      <c r="C10" s="120"/>
      <c r="D10" s="122"/>
      <c r="E10" s="120"/>
      <c r="F10" s="123"/>
      <c r="G10" s="93" t="s">
        <v>20</v>
      </c>
      <c r="H10" s="126"/>
      <c r="I10" s="119"/>
      <c r="J10" s="119"/>
      <c r="K10" s="119"/>
      <c r="L10" s="148"/>
      <c r="M10" s="128"/>
      <c r="N10" s="135"/>
      <c r="O10" s="145"/>
      <c r="P10" s="146"/>
      <c r="Q10" s="2"/>
      <c r="R10" s="141"/>
    </row>
    <row r="11" spans="1:18" ht="30" customHeight="1" thickTop="1">
      <c r="A11" s="27">
        <v>1</v>
      </c>
      <c r="B11" s="105"/>
      <c r="C11" s="29"/>
      <c r="D11" s="30"/>
      <c r="E11" s="30"/>
      <c r="F11" s="31"/>
      <c r="G11" s="92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>
        <f>IF(F11="Milano","X","")</f>
      </c>
      <c r="Q11" s="2"/>
      <c r="R11" s="72">
        <v>40.17</v>
      </c>
    </row>
    <row r="12" spans="1:18" ht="30" customHeight="1">
      <c r="A12" s="42">
        <v>2</v>
      </c>
      <c r="B12" s="105"/>
      <c r="C12" s="29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>
        <f aca="true" t="shared" si="1" ref="P12:P26">IF(F12="Milano","X","")</f>
      </c>
      <c r="Q12" s="2"/>
      <c r="R12" s="72">
        <v>50.26</v>
      </c>
    </row>
    <row r="13" spans="1:18" ht="30" customHeight="1">
      <c r="A13" s="42">
        <v>3</v>
      </c>
      <c r="B13" s="105"/>
      <c r="C13" s="29"/>
      <c r="D13" s="30"/>
      <c r="E13" s="30"/>
      <c r="F13" s="31"/>
      <c r="G13" s="32"/>
      <c r="H13" s="33">
        <f aca="true" t="shared" si="2" ref="H13:H26">IF($D$3="si",($G$5/$G$6*G13),IF($D$3="no",G13*$G$4,0))</f>
        <v>0</v>
      </c>
      <c r="I13" s="34"/>
      <c r="J13" s="35"/>
      <c r="K13" s="68"/>
      <c r="L13" s="37"/>
      <c r="M13" s="38"/>
      <c r="N13" s="39">
        <f aca="true" t="shared" si="3" ref="N13:N25">SUM(H13:M13)</f>
        <v>0</v>
      </c>
      <c r="O13" s="43"/>
      <c r="P13" s="41">
        <f t="shared" si="1"/>
      </c>
      <c r="Q13" s="2"/>
      <c r="R13" s="73">
        <v>112.9</v>
      </c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2"/>
        <v>0</v>
      </c>
      <c r="I14" s="34"/>
      <c r="J14" s="35"/>
      <c r="K14" s="68"/>
      <c r="L14" s="37"/>
      <c r="M14" s="38"/>
      <c r="N14" s="39">
        <f t="shared" si="3"/>
        <v>0</v>
      </c>
      <c r="O14" s="43"/>
      <c r="P14" s="41">
        <f t="shared" si="1"/>
      </c>
      <c r="Q14" s="2"/>
      <c r="R14" s="74">
        <v>101.31</v>
      </c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2"/>
        <v>0</v>
      </c>
      <c r="I15" s="34"/>
      <c r="J15" s="35"/>
      <c r="K15" s="68"/>
      <c r="L15" s="37"/>
      <c r="M15" s="38"/>
      <c r="N15" s="39">
        <f t="shared" si="3"/>
        <v>0</v>
      </c>
      <c r="O15" s="43"/>
      <c r="P15" s="41">
        <f t="shared" si="1"/>
      </c>
      <c r="Q15" s="2"/>
      <c r="R15" s="103">
        <v>43.14</v>
      </c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2"/>
        <v>0</v>
      </c>
      <c r="I16" s="34"/>
      <c r="J16" s="35"/>
      <c r="K16" s="68"/>
      <c r="L16" s="37"/>
      <c r="M16" s="38"/>
      <c r="N16" s="39">
        <f t="shared" si="3"/>
        <v>0</v>
      </c>
      <c r="O16" s="43"/>
      <c r="P16" s="41">
        <f t="shared" si="1"/>
      </c>
      <c r="Q16" s="2"/>
      <c r="R16" s="102">
        <v>38.39</v>
      </c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2"/>
        <v>0</v>
      </c>
      <c r="I17" s="34"/>
      <c r="J17" s="35"/>
      <c r="K17" s="68"/>
      <c r="L17" s="37"/>
      <c r="M17" s="38"/>
      <c r="N17" s="39">
        <f t="shared" si="3"/>
        <v>0</v>
      </c>
      <c r="O17" s="43"/>
      <c r="P17" s="41">
        <f t="shared" si="1"/>
      </c>
      <c r="Q17" s="2"/>
      <c r="R17" s="102">
        <v>112.31</v>
      </c>
    </row>
    <row r="18" spans="1:18" ht="30" customHeight="1">
      <c r="A18" s="42">
        <v>9</v>
      </c>
      <c r="B18" s="28"/>
      <c r="C18" s="29"/>
      <c r="D18" s="30"/>
      <c r="E18" s="30"/>
      <c r="F18" s="31"/>
      <c r="G18" s="32"/>
      <c r="H18" s="33">
        <f t="shared" si="2"/>
        <v>0</v>
      </c>
      <c r="I18" s="34"/>
      <c r="J18" s="35"/>
      <c r="K18" s="68"/>
      <c r="L18" s="37"/>
      <c r="M18" s="38"/>
      <c r="N18" s="39">
        <f t="shared" si="3"/>
        <v>0</v>
      </c>
      <c r="O18" s="43"/>
      <c r="P18" s="41">
        <f t="shared" si="1"/>
      </c>
      <c r="Q18" s="2"/>
      <c r="R18" s="102">
        <v>17.14</v>
      </c>
    </row>
    <row r="19" spans="1:18" ht="30" customHeight="1">
      <c r="A19" s="42">
        <v>10</v>
      </c>
      <c r="B19" s="28"/>
      <c r="C19" s="29"/>
      <c r="D19" s="30"/>
      <c r="E19" s="30"/>
      <c r="F19" s="31"/>
      <c r="G19" s="32"/>
      <c r="H19" s="33">
        <f t="shared" si="2"/>
        <v>0</v>
      </c>
      <c r="I19" s="34"/>
      <c r="J19" s="35"/>
      <c r="K19" s="68"/>
      <c r="L19" s="37"/>
      <c r="M19" s="38"/>
      <c r="N19" s="39">
        <f t="shared" si="3"/>
        <v>0</v>
      </c>
      <c r="O19" s="43"/>
      <c r="P19" s="41">
        <f t="shared" si="1"/>
      </c>
      <c r="Q19" s="2"/>
      <c r="R19" s="102">
        <v>6.74</v>
      </c>
    </row>
    <row r="20" spans="1:18" ht="30" customHeight="1">
      <c r="A20" s="42">
        <v>11</v>
      </c>
      <c r="B20" s="28"/>
      <c r="C20" s="44"/>
      <c r="D20" s="30"/>
      <c r="E20" s="30"/>
      <c r="F20" s="44"/>
      <c r="G20" s="32"/>
      <c r="H20" s="33">
        <f t="shared" si="2"/>
        <v>0</v>
      </c>
      <c r="I20" s="34"/>
      <c r="J20" s="36"/>
      <c r="K20" s="37"/>
      <c r="L20" s="37"/>
      <c r="M20" s="38"/>
      <c r="N20" s="39">
        <f t="shared" si="3"/>
        <v>0</v>
      </c>
      <c r="O20" s="43"/>
      <c r="P20" s="41">
        <f t="shared" si="1"/>
      </c>
      <c r="Q20" s="2"/>
      <c r="R20" s="74"/>
    </row>
    <row r="21" spans="1:18" ht="30" customHeight="1">
      <c r="A21" s="42">
        <v>12</v>
      </c>
      <c r="B21" s="28"/>
      <c r="C21" s="44"/>
      <c r="D21" s="30"/>
      <c r="E21" s="30"/>
      <c r="F21" s="44"/>
      <c r="G21" s="32"/>
      <c r="H21" s="33">
        <f t="shared" si="2"/>
        <v>0</v>
      </c>
      <c r="I21" s="35"/>
      <c r="J21" s="35"/>
      <c r="K21" s="68"/>
      <c r="L21" s="37"/>
      <c r="M21" s="38"/>
      <c r="N21" s="39">
        <f t="shared" si="3"/>
        <v>0</v>
      </c>
      <c r="O21" s="43"/>
      <c r="P21" s="41">
        <f t="shared" si="1"/>
      </c>
      <c r="Q21" s="2"/>
      <c r="R21" s="74"/>
    </row>
    <row r="22" spans="1:18" ht="30" customHeight="1">
      <c r="A22" s="42">
        <v>13</v>
      </c>
      <c r="B22" s="47"/>
      <c r="C22" s="44"/>
      <c r="D22" s="30"/>
      <c r="E22" s="45"/>
      <c r="F22" s="46"/>
      <c r="G22" s="32"/>
      <c r="H22" s="33">
        <f t="shared" si="2"/>
        <v>0</v>
      </c>
      <c r="I22" s="48"/>
      <c r="J22" s="36"/>
      <c r="K22" s="37"/>
      <c r="L22" s="37"/>
      <c r="M22" s="38"/>
      <c r="N22" s="39">
        <f t="shared" si="3"/>
        <v>0</v>
      </c>
      <c r="O22" s="43"/>
      <c r="P22" s="41">
        <f t="shared" si="1"/>
      </c>
      <c r="Q22" s="2"/>
      <c r="R22" s="74"/>
    </row>
    <row r="23" spans="1:18" ht="30" customHeight="1">
      <c r="A23" s="42">
        <v>14</v>
      </c>
      <c r="B23" s="47"/>
      <c r="C23" s="44"/>
      <c r="D23" s="49"/>
      <c r="E23" s="45"/>
      <c r="F23" s="46"/>
      <c r="G23" s="32"/>
      <c r="H23" s="33">
        <f t="shared" si="2"/>
        <v>0</v>
      </c>
      <c r="I23" s="48"/>
      <c r="J23" s="36"/>
      <c r="K23" s="37"/>
      <c r="L23" s="37"/>
      <c r="M23" s="38"/>
      <c r="N23" s="39">
        <f t="shared" si="3"/>
        <v>0</v>
      </c>
      <c r="O23" s="43"/>
      <c r="P23" s="41">
        <f t="shared" si="1"/>
      </c>
      <c r="Q23" s="2"/>
      <c r="R23" s="74"/>
    </row>
    <row r="24" spans="1:18" ht="30" customHeight="1">
      <c r="A24" s="42">
        <v>15</v>
      </c>
      <c r="B24" s="47"/>
      <c r="C24" s="44"/>
      <c r="D24" s="49"/>
      <c r="E24" s="45"/>
      <c r="F24" s="46"/>
      <c r="G24" s="32"/>
      <c r="H24" s="33">
        <f t="shared" si="2"/>
        <v>0</v>
      </c>
      <c r="I24" s="48"/>
      <c r="J24" s="36"/>
      <c r="K24" s="37"/>
      <c r="L24" s="37"/>
      <c r="M24" s="38"/>
      <c r="N24" s="39">
        <f t="shared" si="3"/>
        <v>0</v>
      </c>
      <c r="O24" s="43"/>
      <c r="P24" s="41">
        <f t="shared" si="1"/>
      </c>
      <c r="Q24" s="2"/>
      <c r="R24" s="74"/>
    </row>
    <row r="25" spans="1:18" ht="30" customHeight="1">
      <c r="A25" s="42">
        <v>16</v>
      </c>
      <c r="B25" s="47"/>
      <c r="C25" s="44"/>
      <c r="D25" s="49"/>
      <c r="E25" s="45"/>
      <c r="F25" s="46"/>
      <c r="G25" s="32"/>
      <c r="H25" s="33">
        <f t="shared" si="2"/>
        <v>0</v>
      </c>
      <c r="I25" s="48"/>
      <c r="J25" s="36"/>
      <c r="K25" s="37"/>
      <c r="L25" s="37"/>
      <c r="M25" s="38"/>
      <c r="N25" s="39">
        <f t="shared" si="3"/>
        <v>0</v>
      </c>
      <c r="O25" s="43"/>
      <c r="P25" s="41">
        <f t="shared" si="1"/>
      </c>
      <c r="Q25" s="2"/>
      <c r="R25" s="74"/>
    </row>
    <row r="26" spans="1:18" ht="30" customHeight="1">
      <c r="A26" s="42">
        <v>17</v>
      </c>
      <c r="B26" s="47"/>
      <c r="C26" s="44"/>
      <c r="D26" s="49"/>
      <c r="E26" s="45"/>
      <c r="F26" s="46"/>
      <c r="G26" s="32"/>
      <c r="H26" s="33">
        <f t="shared" si="2"/>
        <v>0</v>
      </c>
      <c r="I26" s="48"/>
      <c r="J26" s="36"/>
      <c r="K26" s="37"/>
      <c r="L26" s="37"/>
      <c r="M26" s="38"/>
      <c r="N26" s="39">
        <f>SUM(H26:M26)</f>
        <v>0</v>
      </c>
      <c r="O26" s="43"/>
      <c r="P26" s="41">
        <f t="shared" si="1"/>
      </c>
      <c r="Q26" s="2"/>
      <c r="R26" s="74"/>
    </row>
    <row r="27" spans="1:18" ht="30" customHeight="1">
      <c r="A27" s="42">
        <v>18</v>
      </c>
      <c r="B27" s="47"/>
      <c r="C27" s="44"/>
      <c r="D27" s="49"/>
      <c r="E27" s="45"/>
      <c r="F27" s="46"/>
      <c r="G27" s="32"/>
      <c r="H27" s="33">
        <f>IF($D$3="si",($G$5/$G$6*G27),IF($D$3="no",G27*$G$4,0))</f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>
        <f>IF(F27="Milano","X","")</f>
      </c>
      <c r="Q27" s="2"/>
      <c r="R27" s="74"/>
    </row>
    <row r="28" spans="1:18" ht="30" customHeight="1">
      <c r="A28" s="42">
        <v>19</v>
      </c>
      <c r="B28" s="47"/>
      <c r="C28" s="44"/>
      <c r="D28" s="49"/>
      <c r="E28" s="45"/>
      <c r="F28" s="46"/>
      <c r="G28" s="32"/>
      <c r="H28" s="33">
        <f>IF($D$3="si",($G$5/$G$6*G28),IF($D$3="no",G28*$G$4,0))</f>
        <v>0</v>
      </c>
      <c r="I28" s="48"/>
      <c r="J28" s="36"/>
      <c r="K28" s="37"/>
      <c r="L28" s="37"/>
      <c r="M28" s="38"/>
      <c r="N28" s="39">
        <f>SUM(H28:M28)</f>
        <v>0</v>
      </c>
      <c r="O28" s="43"/>
      <c r="P28" s="41">
        <f>IF(F28="Milano","X","")</f>
      </c>
      <c r="Q28" s="2"/>
      <c r="R28" s="74"/>
    </row>
    <row r="29" spans="1:18" ht="30" customHeight="1">
      <c r="A29" s="42">
        <v>20</v>
      </c>
      <c r="B29" s="47"/>
      <c r="C29" s="44"/>
      <c r="D29" s="49"/>
      <c r="E29" s="45"/>
      <c r="F29" s="46"/>
      <c r="G29" s="32"/>
      <c r="H29" s="33">
        <f>IF($D$3="si",($G$5/$G$6*G29),IF($D$3="no",G29*$G$4,0))</f>
        <v>0</v>
      </c>
      <c r="I29" s="48"/>
      <c r="J29" s="36"/>
      <c r="K29" s="37"/>
      <c r="L29" s="37"/>
      <c r="M29" s="38"/>
      <c r="N29" s="39">
        <f>SUM(H29:M29)</f>
        <v>0</v>
      </c>
      <c r="O29" s="43"/>
      <c r="P29" s="41">
        <f>IF(F29="Milano","X","")</f>
      </c>
      <c r="Q29" s="2"/>
      <c r="R29" s="74"/>
    </row>
    <row r="30" spans="1:18" ht="30" customHeight="1">
      <c r="A30" s="42">
        <v>21</v>
      </c>
      <c r="B30" s="47"/>
      <c r="C30" s="44"/>
      <c r="D30" s="49"/>
      <c r="E30" s="45"/>
      <c r="F30" s="46"/>
      <c r="G30" s="32"/>
      <c r="H30" s="33">
        <f>IF($D$3="si",($G$5/$G$6*G30),IF($D$3="no",G30*$G$4,0))</f>
        <v>0</v>
      </c>
      <c r="I30" s="48"/>
      <c r="J30" s="36"/>
      <c r="K30" s="37"/>
      <c r="L30" s="37"/>
      <c r="M30" s="38"/>
      <c r="N30" s="39">
        <f>SUM(H30:M30)</f>
        <v>0</v>
      </c>
      <c r="O30" s="43"/>
      <c r="P30" s="41">
        <f>IF(F30="Milano","X","")</f>
      </c>
      <c r="Q30" s="2"/>
      <c r="R30" s="74"/>
    </row>
    <row r="31" spans="1:18" ht="30" customHeight="1">
      <c r="A31" s="42">
        <v>22</v>
      </c>
      <c r="B31" s="47"/>
      <c r="C31" s="44"/>
      <c r="D31" s="49"/>
      <c r="E31" s="45"/>
      <c r="F31" s="46"/>
      <c r="G31" s="32"/>
      <c r="H31" s="33">
        <f aca="true" t="shared" si="4" ref="H31:H38">IF($D$3="si",($G$5/$G$6*G31),IF($D$3="no",G31*$G$4,0))</f>
        <v>0</v>
      </c>
      <c r="I31" s="48"/>
      <c r="J31" s="36"/>
      <c r="K31" s="37"/>
      <c r="L31" s="37"/>
      <c r="M31" s="38"/>
      <c r="N31" s="39">
        <f aca="true" t="shared" si="5" ref="N31:N37">SUM(H31:M31)</f>
        <v>0</v>
      </c>
      <c r="O31" s="43"/>
      <c r="P31" s="41">
        <f aca="true" t="shared" si="6" ref="P31:P38">IF(F31="Milano","X","")</f>
      </c>
      <c r="Q31" s="2"/>
      <c r="R31" s="74"/>
    </row>
    <row r="32" spans="1:18" ht="30" customHeight="1">
      <c r="A32" s="42">
        <v>23</v>
      </c>
      <c r="B32" s="47"/>
      <c r="C32" s="44"/>
      <c r="D32" s="49"/>
      <c r="E32" s="45"/>
      <c r="F32" s="46"/>
      <c r="G32" s="32"/>
      <c r="H32" s="33">
        <f t="shared" si="4"/>
        <v>0</v>
      </c>
      <c r="I32" s="48"/>
      <c r="J32" s="36"/>
      <c r="K32" s="37"/>
      <c r="L32" s="37"/>
      <c r="M32" s="38"/>
      <c r="N32" s="39">
        <f t="shared" si="5"/>
        <v>0</v>
      </c>
      <c r="O32" s="43"/>
      <c r="P32" s="41">
        <f t="shared" si="6"/>
      </c>
      <c r="Q32" s="2"/>
      <c r="R32" s="74"/>
    </row>
    <row r="33" spans="1:18" ht="30" customHeight="1">
      <c r="A33" s="42">
        <v>24</v>
      </c>
      <c r="B33" s="47"/>
      <c r="C33" s="44"/>
      <c r="D33" s="49"/>
      <c r="E33" s="45"/>
      <c r="F33" s="46"/>
      <c r="G33" s="32"/>
      <c r="H33" s="33">
        <f t="shared" si="4"/>
        <v>0</v>
      </c>
      <c r="I33" s="48"/>
      <c r="J33" s="36"/>
      <c r="K33" s="37"/>
      <c r="L33" s="37"/>
      <c r="M33" s="38"/>
      <c r="N33" s="39">
        <f t="shared" si="5"/>
        <v>0</v>
      </c>
      <c r="O33" s="43"/>
      <c r="P33" s="41">
        <f t="shared" si="6"/>
      </c>
      <c r="Q33" s="2"/>
      <c r="R33" s="74"/>
    </row>
    <row r="34" spans="1:18" ht="30" customHeight="1">
      <c r="A34" s="42">
        <v>25</v>
      </c>
      <c r="B34" s="47"/>
      <c r="C34" s="44"/>
      <c r="D34" s="49"/>
      <c r="E34" s="45"/>
      <c r="F34" s="46"/>
      <c r="G34" s="32"/>
      <c r="H34" s="33">
        <f t="shared" si="4"/>
        <v>0</v>
      </c>
      <c r="I34" s="48"/>
      <c r="J34" s="36"/>
      <c r="K34" s="37"/>
      <c r="L34" s="37"/>
      <c r="M34" s="38"/>
      <c r="N34" s="39">
        <f t="shared" si="5"/>
        <v>0</v>
      </c>
      <c r="O34" s="43"/>
      <c r="P34" s="41">
        <f t="shared" si="6"/>
      </c>
      <c r="Q34" s="2"/>
      <c r="R34" s="74"/>
    </row>
    <row r="35" spans="1:18" ht="30" customHeight="1">
      <c r="A35" s="42">
        <v>26</v>
      </c>
      <c r="B35" s="47"/>
      <c r="C35" s="44"/>
      <c r="D35" s="49"/>
      <c r="E35" s="45"/>
      <c r="F35" s="46"/>
      <c r="G35" s="32"/>
      <c r="H35" s="33">
        <f t="shared" si="4"/>
        <v>0</v>
      </c>
      <c r="I35" s="48"/>
      <c r="J35" s="36"/>
      <c r="K35" s="37"/>
      <c r="L35" s="37"/>
      <c r="M35" s="38"/>
      <c r="N35" s="39">
        <f t="shared" si="5"/>
        <v>0</v>
      </c>
      <c r="O35" s="43"/>
      <c r="P35" s="41">
        <f t="shared" si="6"/>
      </c>
      <c r="Q35" s="2"/>
      <c r="R35" s="74"/>
    </row>
    <row r="36" spans="1:18" ht="30" customHeight="1">
      <c r="A36" s="42">
        <v>27</v>
      </c>
      <c r="B36" s="47"/>
      <c r="C36" s="44"/>
      <c r="D36" s="49"/>
      <c r="E36" s="45"/>
      <c r="F36" s="46"/>
      <c r="G36" s="32"/>
      <c r="H36" s="33">
        <f>IF($D$3="si",($G$5/$G$6*G36),IF($D$3="no",G36*$G$4,0))</f>
        <v>0</v>
      </c>
      <c r="I36" s="48"/>
      <c r="J36" s="36"/>
      <c r="K36" s="37"/>
      <c r="L36" s="37"/>
      <c r="M36" s="38"/>
      <c r="N36" s="39">
        <f t="shared" si="5"/>
        <v>0</v>
      </c>
      <c r="O36" s="43"/>
      <c r="P36" s="41">
        <f t="shared" si="6"/>
      </c>
      <c r="Q36" s="2"/>
      <c r="R36" s="74"/>
    </row>
    <row r="37" spans="1:18" ht="30" customHeight="1">
      <c r="A37" s="42">
        <v>28</v>
      </c>
      <c r="B37" s="47"/>
      <c r="C37" s="44"/>
      <c r="D37" s="49"/>
      <c r="E37" s="45"/>
      <c r="F37" s="46"/>
      <c r="G37" s="32"/>
      <c r="H37" s="33">
        <f t="shared" si="4"/>
        <v>0</v>
      </c>
      <c r="I37" s="48"/>
      <c r="J37" s="36"/>
      <c r="K37" s="37"/>
      <c r="L37" s="37"/>
      <c r="M37" s="38"/>
      <c r="N37" s="39">
        <f t="shared" si="5"/>
        <v>0</v>
      </c>
      <c r="O37" s="43"/>
      <c r="P37" s="41">
        <f t="shared" si="6"/>
      </c>
      <c r="Q37" s="2"/>
      <c r="R37" s="74"/>
    </row>
    <row r="38" spans="1:18" ht="30" customHeight="1">
      <c r="A38" s="42">
        <v>29</v>
      </c>
      <c r="B38" s="47"/>
      <c r="C38" s="44"/>
      <c r="D38" s="49"/>
      <c r="E38" s="45"/>
      <c r="F38" s="46"/>
      <c r="G38" s="32"/>
      <c r="H38" s="33">
        <f t="shared" si="4"/>
        <v>0</v>
      </c>
      <c r="I38" s="48"/>
      <c r="J38" s="36"/>
      <c r="K38" s="37"/>
      <c r="L38" s="37"/>
      <c r="M38" s="38"/>
      <c r="N38" s="39">
        <f aca="true" t="shared" si="7" ref="N38:N44">SUM(H38:M38)</f>
        <v>0</v>
      </c>
      <c r="O38" s="43"/>
      <c r="P38" s="41">
        <f t="shared" si="6"/>
      </c>
      <c r="Q38" s="2"/>
      <c r="R38" s="74"/>
    </row>
    <row r="39" spans="1:18" ht="30" customHeight="1">
      <c r="A39" s="42">
        <v>30</v>
      </c>
      <c r="B39" s="47"/>
      <c r="C39" s="44"/>
      <c r="D39" s="49"/>
      <c r="E39" s="45"/>
      <c r="F39" s="46"/>
      <c r="G39" s="32"/>
      <c r="H39" s="33">
        <f aca="true" t="shared" si="8" ref="H39:H44">IF($D$3="si",($G$5/$G$6*G39),IF($D$3="no",G39*$G$4,0))</f>
        <v>0</v>
      </c>
      <c r="I39" s="48"/>
      <c r="J39" s="36"/>
      <c r="K39" s="37"/>
      <c r="L39" s="37"/>
      <c r="M39" s="38"/>
      <c r="N39" s="39">
        <f t="shared" si="7"/>
        <v>0</v>
      </c>
      <c r="O39" s="43"/>
      <c r="P39" s="41">
        <f aca="true" t="shared" si="9" ref="P39:P44">IF(F39="Milano","X","")</f>
      </c>
      <c r="Q39" s="2"/>
      <c r="R39" s="74"/>
    </row>
    <row r="40" spans="1:18" ht="30" customHeight="1">
      <c r="A40" s="42">
        <v>31</v>
      </c>
      <c r="B40" s="47"/>
      <c r="C40" s="44"/>
      <c r="D40" s="49"/>
      <c r="E40" s="45"/>
      <c r="F40" s="46"/>
      <c r="G40" s="32"/>
      <c r="H40" s="33">
        <f t="shared" si="8"/>
        <v>0</v>
      </c>
      <c r="I40" s="48"/>
      <c r="J40" s="36"/>
      <c r="K40" s="37"/>
      <c r="L40" s="37"/>
      <c r="M40" s="38"/>
      <c r="N40" s="39">
        <f t="shared" si="7"/>
        <v>0</v>
      </c>
      <c r="O40" s="43"/>
      <c r="P40" s="41">
        <f t="shared" si="9"/>
      </c>
      <c r="Q40" s="2"/>
      <c r="R40" s="74"/>
    </row>
    <row r="41" spans="1:18" ht="30" customHeight="1">
      <c r="A41" s="42">
        <v>32</v>
      </c>
      <c r="B41" s="47"/>
      <c r="C41" s="44"/>
      <c r="D41" s="49"/>
      <c r="E41" s="45"/>
      <c r="F41" s="46"/>
      <c r="G41" s="32"/>
      <c r="H41" s="33">
        <f t="shared" si="8"/>
        <v>0</v>
      </c>
      <c r="I41" s="48"/>
      <c r="J41" s="36"/>
      <c r="K41" s="37"/>
      <c r="L41" s="37"/>
      <c r="M41" s="38"/>
      <c r="N41" s="39">
        <f t="shared" si="7"/>
        <v>0</v>
      </c>
      <c r="O41" s="43"/>
      <c r="P41" s="41">
        <f t="shared" si="9"/>
      </c>
      <c r="Q41" s="2"/>
      <c r="R41" s="74"/>
    </row>
    <row r="42" spans="1:18" ht="30" customHeight="1">
      <c r="A42" s="42">
        <v>33</v>
      </c>
      <c r="B42" s="47"/>
      <c r="C42" s="44"/>
      <c r="D42" s="49"/>
      <c r="E42" s="45"/>
      <c r="F42" s="46"/>
      <c r="G42" s="32"/>
      <c r="H42" s="33">
        <f t="shared" si="8"/>
        <v>0</v>
      </c>
      <c r="I42" s="48"/>
      <c r="J42" s="36"/>
      <c r="K42" s="37"/>
      <c r="L42" s="37"/>
      <c r="M42" s="38"/>
      <c r="N42" s="39">
        <f t="shared" si="7"/>
        <v>0</v>
      </c>
      <c r="O42" s="43"/>
      <c r="P42" s="41">
        <f t="shared" si="9"/>
      </c>
      <c r="Q42" s="2"/>
      <c r="R42" s="74"/>
    </row>
    <row r="43" spans="1:18" ht="30" customHeight="1">
      <c r="A43" s="42">
        <v>34</v>
      </c>
      <c r="B43" s="47"/>
      <c r="C43" s="44"/>
      <c r="D43" s="49"/>
      <c r="E43" s="45"/>
      <c r="F43" s="46"/>
      <c r="G43" s="32"/>
      <c r="H43" s="33">
        <f t="shared" si="8"/>
        <v>0</v>
      </c>
      <c r="I43" s="48"/>
      <c r="J43" s="36"/>
      <c r="K43" s="37"/>
      <c r="L43" s="37"/>
      <c r="M43" s="38"/>
      <c r="N43" s="39">
        <f t="shared" si="7"/>
        <v>0</v>
      </c>
      <c r="O43" s="43"/>
      <c r="P43" s="41">
        <f t="shared" si="9"/>
      </c>
      <c r="Q43" s="2"/>
      <c r="R43" s="74"/>
    </row>
    <row r="44" spans="1:18" ht="30" customHeight="1">
      <c r="A44" s="42">
        <v>35</v>
      </c>
      <c r="B44" s="47"/>
      <c r="C44" s="44"/>
      <c r="D44" s="49"/>
      <c r="E44" s="45"/>
      <c r="F44" s="46"/>
      <c r="G44" s="32"/>
      <c r="H44" s="33">
        <f t="shared" si="8"/>
        <v>0</v>
      </c>
      <c r="I44" s="48"/>
      <c r="J44" s="36"/>
      <c r="K44" s="37"/>
      <c r="L44" s="37"/>
      <c r="M44" s="38"/>
      <c r="N44" s="39">
        <f t="shared" si="7"/>
        <v>0</v>
      </c>
      <c r="O44" s="43"/>
      <c r="P44" s="41">
        <f t="shared" si="9"/>
      </c>
      <c r="Q44" s="2"/>
      <c r="R44" s="74"/>
    </row>
    <row r="45" spans="1:16" ht="16.5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  <row r="46" spans="1:16" ht="16.5">
      <c r="A46" s="81"/>
      <c r="B46" s="82"/>
      <c r="C46" s="83"/>
      <c r="D46" s="84"/>
      <c r="E46" s="84"/>
      <c r="F46" s="85"/>
      <c r="G46" s="86"/>
      <c r="H46" s="87"/>
      <c r="I46" s="88"/>
      <c r="J46" s="88"/>
      <c r="K46" s="88"/>
      <c r="L46" s="88"/>
      <c r="M46" s="88"/>
      <c r="N46" s="89"/>
      <c r="O46" s="90"/>
      <c r="P46" s="91"/>
    </row>
    <row r="47" spans="1:16" ht="16.5">
      <c r="A47" s="60"/>
      <c r="B47" s="75" t="s">
        <v>42</v>
      </c>
      <c r="C47" s="75"/>
      <c r="D47" s="75"/>
      <c r="E47" s="61"/>
      <c r="F47" s="61"/>
      <c r="G47" s="75" t="s">
        <v>44</v>
      </c>
      <c r="H47" s="75"/>
      <c r="I47" s="75"/>
      <c r="J47" s="61"/>
      <c r="K47" s="61"/>
      <c r="L47" s="75" t="s">
        <v>43</v>
      </c>
      <c r="M47" s="75"/>
      <c r="N47" s="75"/>
      <c r="O47" s="61"/>
      <c r="P47" s="91"/>
    </row>
    <row r="48" spans="1:16" ht="16.5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91"/>
    </row>
    <row r="49" spans="1:16" ht="16.5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</row>
  </sheetData>
  <sheetProtection/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K8:K10"/>
    <mergeCell ref="C8:C10"/>
    <mergeCell ref="D8:D10"/>
    <mergeCell ref="E8:E10"/>
    <mergeCell ref="F8:F10"/>
    <mergeCell ref="G8:G9"/>
    <mergeCell ref="H8:H10"/>
  </mergeCells>
  <conditionalFormatting sqref="M1">
    <cfRule type="cellIs" priority="1" dxfId="0" operator="notEqual">
      <formula>0</formula>
    </cfRule>
  </conditionalFormatting>
  <dataValidations count="12">
    <dataValidation type="textLength" operator="greaterThan" allowBlank="1" sqref="C46 C22:C44 C20">
      <formula1>1</formula1>
    </dataValidation>
    <dataValidation type="date" operator="greaterThanOrEqual" showErrorMessage="1" errorTitle="Data" error="Inserire una data superiore al 1/11/2000" sqref="B46 B22:B44">
      <formula1>36831</formula1>
    </dataValidation>
    <dataValidation type="textLength" operator="greaterThan" sqref="F46 F22:F44">
      <formula1>1</formula1>
    </dataValidation>
    <dataValidation type="textLength" operator="greaterThan" allowBlank="1" showErrorMessage="1" sqref="D46:E46 E20 E22:E44 D23:D44">
      <formula1>1</formula1>
    </dataValidation>
    <dataValidation type="whole" operator="greaterThanOrEqual" allowBlank="1" showErrorMessage="1" errorTitle="Valore" error="Inserire un numero maggiore o uguale a 0 (zero)!" sqref="N46 N11:N44">
      <formula1>0</formula1>
    </dataValidation>
    <dataValidation type="decimal" operator="greaterThanOrEqual" allowBlank="1" showErrorMessage="1" errorTitle="Valore" error="Inserire un numero maggiore o uguale a 0 (zero)!" sqref="H46:M46 H18:M44 H12:H17 J13:L17 I17 J11:M12 H11:I11">
      <formula1>0</formula1>
    </dataValidation>
    <dataValidation type="list" allowBlank="1" showInputMessage="1" showErrorMessage="1" sqref="D3:E3">
      <formula1>'Nota Spese Estero'!$Q$1:$Q$2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/>
  <headerFooter alignWithMargins="0">
    <oddHeader>&amp;L&amp;"Gulim,Regular"&amp;36Hacking Team srl&amp;R&amp;"Gulim,Regular"&amp;28&amp;Unota spese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tabSelected="1" zoomScale="50" zoomScaleNormal="50" zoomScaleSheetLayoutView="50" workbookViewId="0" topLeftCell="A1">
      <pane ySplit="5" topLeftCell="BM6" activePane="bottomLeft" state="frozen"/>
      <selection pane="topLeft" activeCell="A1" sqref="A1"/>
      <selection pane="bottomLeft" activeCell="I3" sqref="I3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142" t="s">
        <v>0</v>
      </c>
      <c r="C1" s="142"/>
      <c r="D1" s="142"/>
      <c r="E1" s="143" t="s">
        <v>46</v>
      </c>
      <c r="F1" s="143"/>
      <c r="G1" s="51" t="s">
        <v>59</v>
      </c>
      <c r="H1" s="50" t="s">
        <v>60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649.2055805580555</v>
      </c>
      <c r="Q1" s="3" t="s">
        <v>28</v>
      </c>
    </row>
    <row r="2" spans="1:17" s="8" customFormat="1" ht="35.25" customHeight="1">
      <c r="A2" s="4"/>
      <c r="B2" s="144" t="s">
        <v>2</v>
      </c>
      <c r="C2" s="144"/>
      <c r="D2" s="144"/>
      <c r="E2" s="143"/>
      <c r="F2" s="143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44" t="s">
        <v>26</v>
      </c>
      <c r="C3" s="144"/>
      <c r="D3" s="144"/>
      <c r="E3" s="143" t="s">
        <v>28</v>
      </c>
      <c r="F3" s="143"/>
      <c r="N3" s="10" t="s">
        <v>4</v>
      </c>
      <c r="O3" s="11"/>
      <c r="P3" s="12">
        <f>+O7</f>
        <v>0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/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63"/>
      <c r="D5" s="20"/>
      <c r="E5" s="59"/>
      <c r="F5" s="14"/>
      <c r="G5" s="10" t="s">
        <v>7</v>
      </c>
      <c r="H5" s="21">
        <v>1.757</v>
      </c>
      <c r="N5" s="129" t="s">
        <v>8</v>
      </c>
      <c r="O5" s="129"/>
      <c r="P5" s="22">
        <f>P1-P2-P3-P4</f>
        <v>649.2055805580555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2"/>
      <c r="B7" s="53"/>
      <c r="C7" s="53"/>
      <c r="D7" s="54" t="s">
        <v>29</v>
      </c>
      <c r="E7" s="162" t="s">
        <v>11</v>
      </c>
      <c r="F7" s="163"/>
      <c r="G7" s="25">
        <f>SUM(G11:G68)</f>
        <v>1654</v>
      </c>
      <c r="H7" s="25">
        <f>SUM(H11:H112)</f>
        <v>374.80558055805574</v>
      </c>
      <c r="I7" s="65">
        <f aca="true" t="shared" si="0" ref="I7:O7">SUM(I11:I104)</f>
        <v>170.19999999999982</v>
      </c>
      <c r="J7" s="70">
        <f t="shared" si="0"/>
        <v>0</v>
      </c>
      <c r="K7" s="66">
        <f t="shared" si="0"/>
        <v>0</v>
      </c>
      <c r="L7" s="66">
        <f t="shared" si="0"/>
        <v>0</v>
      </c>
      <c r="M7" s="66">
        <f t="shared" si="0"/>
        <v>104.19999999999999</v>
      </c>
      <c r="N7" s="66">
        <f t="shared" si="0"/>
        <v>649.2055805580562</v>
      </c>
      <c r="O7" s="67">
        <f t="shared" si="0"/>
        <v>0</v>
      </c>
      <c r="P7" s="13">
        <f>+N7-SUM(I7:M7)</f>
        <v>374.8055805580564</v>
      </c>
    </row>
    <row r="8" spans="1:18" ht="36" customHeight="1" thickBot="1" thickTop="1">
      <c r="A8" s="149"/>
      <c r="B8" s="64"/>
      <c r="C8" s="150" t="s">
        <v>13</v>
      </c>
      <c r="D8" s="151" t="s">
        <v>25</v>
      </c>
      <c r="E8" s="120" t="s">
        <v>14</v>
      </c>
      <c r="F8" s="152" t="s">
        <v>34</v>
      </c>
      <c r="G8" s="153" t="s">
        <v>15</v>
      </c>
      <c r="H8" s="156" t="s">
        <v>16</v>
      </c>
      <c r="I8" s="118" t="s">
        <v>38</v>
      </c>
      <c r="J8" s="118" t="s">
        <v>40</v>
      </c>
      <c r="K8" s="118" t="s">
        <v>39</v>
      </c>
      <c r="L8" s="160" t="s">
        <v>36</v>
      </c>
      <c r="M8" s="161"/>
      <c r="N8" s="155" t="s">
        <v>17</v>
      </c>
      <c r="O8" s="159" t="s">
        <v>18</v>
      </c>
      <c r="P8" s="146" t="s">
        <v>19</v>
      </c>
      <c r="R8" s="2"/>
    </row>
    <row r="9" spans="1:18" ht="36" customHeight="1" thickBot="1" thickTop="1">
      <c r="A9" s="138"/>
      <c r="B9" s="64" t="s">
        <v>12</v>
      </c>
      <c r="C9" s="120"/>
      <c r="D9" s="120"/>
      <c r="E9" s="120"/>
      <c r="F9" s="152"/>
      <c r="G9" s="153"/>
      <c r="H9" s="157"/>
      <c r="I9" s="119" t="s">
        <v>38</v>
      </c>
      <c r="J9" s="119"/>
      <c r="K9" s="119" t="s">
        <v>37</v>
      </c>
      <c r="L9" s="147" t="s">
        <v>23</v>
      </c>
      <c r="M9" s="154" t="s">
        <v>24</v>
      </c>
      <c r="N9" s="135"/>
      <c r="O9" s="145"/>
      <c r="P9" s="146"/>
      <c r="R9" s="2"/>
    </row>
    <row r="10" spans="1:18" ht="37.5" customHeight="1" thickBot="1" thickTop="1">
      <c r="A10" s="138"/>
      <c r="B10" s="55"/>
      <c r="C10" s="120"/>
      <c r="D10" s="120"/>
      <c r="E10" s="120"/>
      <c r="F10" s="152"/>
      <c r="G10" s="26" t="s">
        <v>20</v>
      </c>
      <c r="H10" s="158"/>
      <c r="I10" s="119"/>
      <c r="J10" s="119"/>
      <c r="K10" s="119"/>
      <c r="L10" s="148"/>
      <c r="M10" s="128"/>
      <c r="N10" s="135"/>
      <c r="O10" s="145"/>
      <c r="P10" s="146"/>
      <c r="R10" s="2"/>
    </row>
    <row r="11" spans="1:18" ht="30" customHeight="1" thickTop="1">
      <c r="A11" s="27">
        <v>1</v>
      </c>
      <c r="B11" s="101">
        <v>41246</v>
      </c>
      <c r="C11" s="106" t="s">
        <v>53</v>
      </c>
      <c r="D11" s="106" t="s">
        <v>50</v>
      </c>
      <c r="E11" s="107"/>
      <c r="F11" s="108" t="s">
        <v>55</v>
      </c>
      <c r="G11" s="97"/>
      <c r="H11" s="114">
        <f>IF($E$3="si",($H$5/$H$6*G11),IF($E$3="no",G11*$H$4,0))</f>
        <v>0</v>
      </c>
      <c r="I11" s="71">
        <v>2.1</v>
      </c>
      <c r="J11" s="71"/>
      <c r="K11" s="34"/>
      <c r="L11" s="35"/>
      <c r="M11" s="37"/>
      <c r="N11" s="39">
        <f aca="true" t="shared" si="1" ref="N11:N18">SUM(H11:M11)</f>
        <v>2.1</v>
      </c>
      <c r="O11" s="40"/>
      <c r="P11" s="41">
        <f>IF($F11="Milano","X","")</f>
      </c>
      <c r="R11" s="2"/>
    </row>
    <row r="12" spans="1:18" ht="30" customHeight="1">
      <c r="A12" s="42">
        <v>2</v>
      </c>
      <c r="B12" s="101">
        <v>41246</v>
      </c>
      <c r="C12" s="106" t="s">
        <v>53</v>
      </c>
      <c r="D12" s="106" t="s">
        <v>50</v>
      </c>
      <c r="E12" s="107"/>
      <c r="F12" s="108" t="s">
        <v>55</v>
      </c>
      <c r="G12" s="98"/>
      <c r="H12" s="115">
        <f aca="true" t="shared" si="2" ref="H12:H31">IF($E$3="si",($H$5/$H$6*G12),IF($E$3="no",G12*$H$4,0))</f>
        <v>0</v>
      </c>
      <c r="I12" s="71">
        <v>2.1</v>
      </c>
      <c r="J12" s="71"/>
      <c r="K12" s="34"/>
      <c r="L12" s="35"/>
      <c r="M12" s="37"/>
      <c r="N12" s="39">
        <f t="shared" si="1"/>
        <v>2.1</v>
      </c>
      <c r="O12" s="43"/>
      <c r="P12" s="41">
        <f aca="true" t="shared" si="3" ref="P12:P31">IF($F12="Milano","X","")</f>
      </c>
      <c r="R12" s="2"/>
    </row>
    <row r="13" spans="1:18" ht="30" customHeight="1">
      <c r="A13" s="42">
        <v>3</v>
      </c>
      <c r="B13" s="101">
        <v>41246</v>
      </c>
      <c r="C13" s="106" t="s">
        <v>53</v>
      </c>
      <c r="D13" s="106" t="s">
        <v>51</v>
      </c>
      <c r="E13" s="107"/>
      <c r="F13" s="108" t="s">
        <v>55</v>
      </c>
      <c r="G13" s="98">
        <v>66</v>
      </c>
      <c r="H13" s="115">
        <f t="shared" si="2"/>
        <v>10.437623762376239</v>
      </c>
      <c r="I13" s="71"/>
      <c r="J13" s="71"/>
      <c r="K13" s="34"/>
      <c r="L13" s="35"/>
      <c r="M13" s="37"/>
      <c r="N13" s="39">
        <f t="shared" si="1"/>
        <v>10.437623762376239</v>
      </c>
      <c r="O13" s="43"/>
      <c r="P13" s="41">
        <f t="shared" si="3"/>
      </c>
      <c r="R13" s="2"/>
    </row>
    <row r="14" spans="1:18" ht="30" customHeight="1">
      <c r="A14" s="42">
        <v>4</v>
      </c>
      <c r="B14" s="101">
        <v>41246</v>
      </c>
      <c r="C14" s="106" t="s">
        <v>53</v>
      </c>
      <c r="D14" s="106" t="s">
        <v>54</v>
      </c>
      <c r="E14" s="107"/>
      <c r="F14" s="108" t="s">
        <v>55</v>
      </c>
      <c r="G14" s="98"/>
      <c r="H14" s="115">
        <f t="shared" si="2"/>
        <v>0</v>
      </c>
      <c r="I14" s="71">
        <v>2.1</v>
      </c>
      <c r="J14" s="71"/>
      <c r="K14" s="34"/>
      <c r="L14" s="35"/>
      <c r="M14" s="37"/>
      <c r="N14" s="39">
        <f t="shared" si="1"/>
        <v>2.1</v>
      </c>
      <c r="O14" s="43"/>
      <c r="P14" s="41">
        <f t="shared" si="3"/>
      </c>
      <c r="R14" s="2"/>
    </row>
    <row r="15" spans="1:18" ht="30" customHeight="1">
      <c r="A15" s="42">
        <v>5</v>
      </c>
      <c r="B15" s="101">
        <v>41247</v>
      </c>
      <c r="C15" s="106" t="s">
        <v>53</v>
      </c>
      <c r="D15" s="106" t="s">
        <v>52</v>
      </c>
      <c r="E15" s="107"/>
      <c r="F15" s="108" t="s">
        <v>55</v>
      </c>
      <c r="G15" s="98"/>
      <c r="H15" s="115">
        <f t="shared" si="2"/>
        <v>0</v>
      </c>
      <c r="I15" s="71"/>
      <c r="J15" s="71"/>
      <c r="K15" s="34"/>
      <c r="L15" s="35"/>
      <c r="M15" s="37">
        <v>9.5</v>
      </c>
      <c r="N15" s="39">
        <f t="shared" si="1"/>
        <v>9.5</v>
      </c>
      <c r="O15" s="43"/>
      <c r="P15" s="41">
        <f t="shared" si="3"/>
      </c>
      <c r="R15" s="2"/>
    </row>
    <row r="16" spans="1:18" ht="30" customHeight="1">
      <c r="A16" s="42">
        <v>6</v>
      </c>
      <c r="B16" s="101">
        <v>41247</v>
      </c>
      <c r="C16" s="106" t="s">
        <v>53</v>
      </c>
      <c r="D16" s="106" t="s">
        <v>50</v>
      </c>
      <c r="E16" s="107"/>
      <c r="F16" s="108" t="s">
        <v>55</v>
      </c>
      <c r="G16" s="98"/>
      <c r="H16" s="115">
        <f t="shared" si="2"/>
        <v>0</v>
      </c>
      <c r="I16" s="71">
        <v>2.1</v>
      </c>
      <c r="J16" s="71"/>
      <c r="K16" s="34"/>
      <c r="L16" s="35"/>
      <c r="M16" s="37"/>
      <c r="N16" s="39">
        <f t="shared" si="1"/>
        <v>2.1</v>
      </c>
      <c r="O16" s="43"/>
      <c r="P16" s="41">
        <f t="shared" si="3"/>
      </c>
      <c r="R16" s="2"/>
    </row>
    <row r="17" spans="1:18" ht="30" customHeight="1">
      <c r="A17" s="42">
        <v>7</v>
      </c>
      <c r="B17" s="101">
        <v>41247</v>
      </c>
      <c r="C17" s="106" t="s">
        <v>53</v>
      </c>
      <c r="D17" s="106" t="s">
        <v>50</v>
      </c>
      <c r="E17" s="107"/>
      <c r="F17" s="108" t="s">
        <v>55</v>
      </c>
      <c r="G17" s="98"/>
      <c r="H17" s="115">
        <f t="shared" si="2"/>
        <v>0</v>
      </c>
      <c r="I17" s="71">
        <v>2.1</v>
      </c>
      <c r="J17" s="71"/>
      <c r="K17" s="34"/>
      <c r="L17" s="35"/>
      <c r="M17" s="37"/>
      <c r="N17" s="39">
        <f t="shared" si="1"/>
        <v>2.1</v>
      </c>
      <c r="O17" s="43"/>
      <c r="P17" s="41">
        <f t="shared" si="3"/>
      </c>
      <c r="R17" s="2"/>
    </row>
    <row r="18" spans="1:18" ht="30" customHeight="1">
      <c r="A18" s="42">
        <v>8</v>
      </c>
      <c r="B18" s="101">
        <v>41247</v>
      </c>
      <c r="C18" s="106" t="s">
        <v>53</v>
      </c>
      <c r="D18" s="106" t="s">
        <v>51</v>
      </c>
      <c r="E18" s="107"/>
      <c r="F18" s="108" t="s">
        <v>55</v>
      </c>
      <c r="G18" s="98">
        <v>66</v>
      </c>
      <c r="H18" s="115">
        <f t="shared" si="2"/>
        <v>10.437623762376239</v>
      </c>
      <c r="I18" s="71"/>
      <c r="J18" s="71"/>
      <c r="K18" s="34"/>
      <c r="L18" s="35"/>
      <c r="M18" s="35"/>
      <c r="N18" s="39">
        <f t="shared" si="1"/>
        <v>10.437623762376239</v>
      </c>
      <c r="O18" s="43"/>
      <c r="P18" s="41">
        <f t="shared" si="3"/>
      </c>
      <c r="R18" s="2"/>
    </row>
    <row r="19" spans="1:18" ht="30" customHeight="1">
      <c r="A19" s="42"/>
      <c r="B19" s="101">
        <v>41247</v>
      </c>
      <c r="C19" s="106" t="s">
        <v>53</v>
      </c>
      <c r="D19" s="106" t="s">
        <v>54</v>
      </c>
      <c r="E19" s="107"/>
      <c r="F19" s="108" t="s">
        <v>55</v>
      </c>
      <c r="G19" s="98"/>
      <c r="H19" s="115">
        <f t="shared" si="2"/>
        <v>0</v>
      </c>
      <c r="I19" s="71">
        <v>2.1</v>
      </c>
      <c r="J19" s="71"/>
      <c r="K19" s="34"/>
      <c r="L19" s="35"/>
      <c r="M19" s="35"/>
      <c r="N19" s="39">
        <f aca="true" t="shared" si="4" ref="N19:N32">SUM(H19:M19)</f>
        <v>2.1</v>
      </c>
      <c r="O19" s="43"/>
      <c r="P19" s="41">
        <f t="shared" si="3"/>
      </c>
      <c r="R19" s="2"/>
    </row>
    <row r="20" spans="1:18" ht="30" customHeight="1">
      <c r="A20" s="42">
        <v>9</v>
      </c>
      <c r="B20" s="101">
        <v>41248</v>
      </c>
      <c r="C20" s="106" t="s">
        <v>61</v>
      </c>
      <c r="D20" s="106" t="s">
        <v>52</v>
      </c>
      <c r="E20" s="107"/>
      <c r="F20" s="108" t="s">
        <v>62</v>
      </c>
      <c r="G20" s="98"/>
      <c r="H20" s="115">
        <f t="shared" si="2"/>
        <v>0</v>
      </c>
      <c r="I20" s="71"/>
      <c r="J20" s="71"/>
      <c r="K20" s="34"/>
      <c r="L20" s="35"/>
      <c r="M20" s="35">
        <v>5.1</v>
      </c>
      <c r="N20" s="39">
        <f t="shared" si="4"/>
        <v>5.1</v>
      </c>
      <c r="O20" s="43"/>
      <c r="P20" s="41">
        <f t="shared" si="3"/>
      </c>
      <c r="R20" s="2"/>
    </row>
    <row r="21" spans="1:18" ht="30" customHeight="1">
      <c r="A21" s="42">
        <v>10</v>
      </c>
      <c r="B21" s="101">
        <v>41248</v>
      </c>
      <c r="C21" s="106" t="s">
        <v>61</v>
      </c>
      <c r="D21" s="106" t="s">
        <v>50</v>
      </c>
      <c r="E21" s="107"/>
      <c r="F21" s="108" t="s">
        <v>62</v>
      </c>
      <c r="G21" s="98"/>
      <c r="H21" s="115">
        <f t="shared" si="2"/>
        <v>0</v>
      </c>
      <c r="I21" s="71">
        <v>2.1</v>
      </c>
      <c r="J21" s="71"/>
      <c r="K21" s="34"/>
      <c r="L21" s="35"/>
      <c r="M21" s="35"/>
      <c r="N21" s="39">
        <f t="shared" si="4"/>
        <v>2.1</v>
      </c>
      <c r="O21" s="43"/>
      <c r="P21" s="41">
        <f t="shared" si="3"/>
      </c>
      <c r="R21" s="2"/>
    </row>
    <row r="22" spans="1:18" ht="30" customHeight="1">
      <c r="A22" s="42">
        <v>11</v>
      </c>
      <c r="B22" s="101">
        <v>41248</v>
      </c>
      <c r="C22" s="106" t="s">
        <v>61</v>
      </c>
      <c r="D22" s="106" t="s">
        <v>50</v>
      </c>
      <c r="E22" s="69"/>
      <c r="F22" s="108" t="s">
        <v>62</v>
      </c>
      <c r="G22" s="98"/>
      <c r="H22" s="115">
        <f t="shared" si="2"/>
        <v>0</v>
      </c>
      <c r="I22" s="71">
        <v>6.8</v>
      </c>
      <c r="J22" s="71"/>
      <c r="K22" s="34"/>
      <c r="L22" s="35"/>
      <c r="M22" s="35"/>
      <c r="N22" s="39">
        <f t="shared" si="4"/>
        <v>6.8</v>
      </c>
      <c r="O22" s="43"/>
      <c r="P22" s="41">
        <f t="shared" si="3"/>
      </c>
      <c r="R22" s="2"/>
    </row>
    <row r="23" spans="1:18" ht="30" customHeight="1">
      <c r="A23" s="42">
        <v>12</v>
      </c>
      <c r="B23" s="101">
        <v>41248</v>
      </c>
      <c r="C23" s="106" t="s">
        <v>61</v>
      </c>
      <c r="D23" s="106" t="s">
        <v>50</v>
      </c>
      <c r="E23" s="69"/>
      <c r="F23" s="108" t="s">
        <v>62</v>
      </c>
      <c r="G23" s="98"/>
      <c r="H23" s="115">
        <f t="shared" si="2"/>
        <v>0</v>
      </c>
      <c r="I23" s="71">
        <v>0.6</v>
      </c>
      <c r="J23" s="71"/>
      <c r="K23" s="34"/>
      <c r="L23" s="35"/>
      <c r="M23" s="35"/>
      <c r="N23" s="39">
        <f t="shared" si="4"/>
        <v>0.6</v>
      </c>
      <c r="O23" s="43"/>
      <c r="P23" s="41">
        <f t="shared" si="3"/>
      </c>
      <c r="R23" s="2"/>
    </row>
    <row r="24" spans="1:18" ht="30" customHeight="1">
      <c r="A24" s="42">
        <v>13</v>
      </c>
      <c r="B24" s="101">
        <v>41248</v>
      </c>
      <c r="C24" s="106" t="s">
        <v>61</v>
      </c>
      <c r="D24" s="106" t="s">
        <v>50</v>
      </c>
      <c r="E24" s="107"/>
      <c r="F24" s="108" t="s">
        <v>62</v>
      </c>
      <c r="G24" s="98"/>
      <c r="H24" s="115">
        <f t="shared" si="2"/>
        <v>0</v>
      </c>
      <c r="I24" s="71">
        <v>5.5</v>
      </c>
      <c r="J24" s="71"/>
      <c r="K24" s="34"/>
      <c r="L24" s="35"/>
      <c r="M24" s="35"/>
      <c r="N24" s="39">
        <f t="shared" si="4"/>
        <v>5.5</v>
      </c>
      <c r="O24" s="43"/>
      <c r="P24" s="41">
        <f t="shared" si="3"/>
      </c>
      <c r="R24" s="2"/>
    </row>
    <row r="25" spans="1:18" ht="30" customHeight="1">
      <c r="A25" s="42">
        <v>14</v>
      </c>
      <c r="B25" s="101">
        <v>41248</v>
      </c>
      <c r="C25" s="106" t="s">
        <v>61</v>
      </c>
      <c r="D25" s="29" t="s">
        <v>50</v>
      </c>
      <c r="E25" s="107"/>
      <c r="F25" s="108" t="s">
        <v>62</v>
      </c>
      <c r="G25" s="98"/>
      <c r="H25" s="115">
        <f t="shared" si="2"/>
        <v>0</v>
      </c>
      <c r="I25" s="71">
        <v>2.1</v>
      </c>
      <c r="J25" s="71"/>
      <c r="K25" s="34"/>
      <c r="L25" s="35"/>
      <c r="M25" s="35"/>
      <c r="N25" s="39">
        <f t="shared" si="4"/>
        <v>2.1</v>
      </c>
      <c r="O25" s="43"/>
      <c r="P25" s="41">
        <f t="shared" si="3"/>
      </c>
      <c r="R25" s="2"/>
    </row>
    <row r="26" spans="1:18" ht="30" customHeight="1">
      <c r="A26" s="42">
        <v>15</v>
      </c>
      <c r="B26" s="101">
        <v>41248</v>
      </c>
      <c r="C26" s="106" t="s">
        <v>61</v>
      </c>
      <c r="D26" s="29" t="s">
        <v>51</v>
      </c>
      <c r="E26" s="107"/>
      <c r="F26" s="108" t="s">
        <v>62</v>
      </c>
      <c r="G26" s="98">
        <v>262</v>
      </c>
      <c r="H26" s="115">
        <f t="shared" si="2"/>
        <v>41.43420342034204</v>
      </c>
      <c r="I26" s="71"/>
      <c r="J26" s="71"/>
      <c r="K26" s="34"/>
      <c r="L26" s="35"/>
      <c r="M26" s="35"/>
      <c r="N26" s="39">
        <f t="shared" si="4"/>
        <v>41.43420342034204</v>
      </c>
      <c r="O26" s="43"/>
      <c r="P26" s="41">
        <f t="shared" si="3"/>
      </c>
      <c r="R26" s="2"/>
    </row>
    <row r="27" spans="1:18" ht="30" customHeight="1">
      <c r="A27" s="42">
        <v>16</v>
      </c>
      <c r="B27" s="28">
        <v>41249</v>
      </c>
      <c r="C27" s="106" t="s">
        <v>57</v>
      </c>
      <c r="D27" s="106" t="s">
        <v>51</v>
      </c>
      <c r="E27" s="107"/>
      <c r="F27" s="108" t="s">
        <v>58</v>
      </c>
      <c r="G27" s="98">
        <v>334</v>
      </c>
      <c r="H27" s="115">
        <f t="shared" si="2"/>
        <v>52.82070207020703</v>
      </c>
      <c r="I27" s="71"/>
      <c r="J27" s="71"/>
      <c r="K27" s="34"/>
      <c r="L27" s="35"/>
      <c r="M27" s="35"/>
      <c r="N27" s="39">
        <f t="shared" si="4"/>
        <v>52.82070207020703</v>
      </c>
      <c r="O27" s="43"/>
      <c r="P27" s="41">
        <f t="shared" si="3"/>
      </c>
      <c r="R27" s="2"/>
    </row>
    <row r="28" spans="1:18" ht="30" customHeight="1">
      <c r="A28" s="42">
        <v>17</v>
      </c>
      <c r="B28" s="28">
        <v>41249</v>
      </c>
      <c r="C28" s="106" t="s">
        <v>57</v>
      </c>
      <c r="D28" s="106" t="s">
        <v>50</v>
      </c>
      <c r="E28" s="107"/>
      <c r="F28" s="108" t="s">
        <v>58</v>
      </c>
      <c r="G28" s="98"/>
      <c r="H28" s="115">
        <f t="shared" si="2"/>
        <v>0</v>
      </c>
      <c r="I28" s="71">
        <v>11.3</v>
      </c>
      <c r="J28" s="71"/>
      <c r="K28" s="34"/>
      <c r="L28" s="35"/>
      <c r="M28" s="35"/>
      <c r="N28" s="39">
        <f t="shared" si="4"/>
        <v>11.3</v>
      </c>
      <c r="O28" s="43"/>
      <c r="P28" s="41">
        <f t="shared" si="3"/>
      </c>
      <c r="R28" s="2"/>
    </row>
    <row r="29" spans="1:18" ht="30" customHeight="1">
      <c r="A29" s="42">
        <v>22</v>
      </c>
      <c r="B29" s="28">
        <v>41249</v>
      </c>
      <c r="C29" s="106" t="s">
        <v>57</v>
      </c>
      <c r="D29" s="106" t="s">
        <v>50</v>
      </c>
      <c r="E29" s="107"/>
      <c r="F29" s="108" t="s">
        <v>58</v>
      </c>
      <c r="G29" s="98"/>
      <c r="H29" s="115">
        <f t="shared" si="2"/>
        <v>0</v>
      </c>
      <c r="I29" s="71">
        <v>1.7</v>
      </c>
      <c r="J29" s="71"/>
      <c r="K29" s="34"/>
      <c r="L29" s="35"/>
      <c r="M29" s="35"/>
      <c r="N29" s="39">
        <f t="shared" si="4"/>
        <v>1.7</v>
      </c>
      <c r="O29" s="43"/>
      <c r="P29" s="41">
        <f t="shared" si="3"/>
      </c>
      <c r="R29" s="2"/>
    </row>
    <row r="30" spans="1:18" ht="30" customHeight="1">
      <c r="A30" s="42">
        <v>23</v>
      </c>
      <c r="B30" s="28">
        <v>41249</v>
      </c>
      <c r="C30" s="106" t="s">
        <v>57</v>
      </c>
      <c r="D30" s="106" t="s">
        <v>50</v>
      </c>
      <c r="E30" s="107"/>
      <c r="F30" s="108" t="s">
        <v>58</v>
      </c>
      <c r="G30" s="98"/>
      <c r="H30" s="115">
        <f t="shared" si="2"/>
        <v>0</v>
      </c>
      <c r="I30" s="71">
        <v>1.7</v>
      </c>
      <c r="J30" s="71"/>
      <c r="K30" s="34"/>
      <c r="L30" s="35"/>
      <c r="M30" s="35"/>
      <c r="N30" s="39">
        <f t="shared" si="4"/>
        <v>1.7</v>
      </c>
      <c r="O30" s="43"/>
      <c r="P30" s="41">
        <f t="shared" si="3"/>
      </c>
      <c r="R30" s="2"/>
    </row>
    <row r="31" spans="1:18" ht="30" customHeight="1">
      <c r="A31" s="42">
        <v>24</v>
      </c>
      <c r="B31" s="28">
        <v>41249</v>
      </c>
      <c r="C31" s="106" t="s">
        <v>57</v>
      </c>
      <c r="D31" s="106" t="s">
        <v>50</v>
      </c>
      <c r="E31" s="107"/>
      <c r="F31" s="108" t="s">
        <v>58</v>
      </c>
      <c r="G31" s="98"/>
      <c r="H31" s="115">
        <f t="shared" si="2"/>
        <v>0</v>
      </c>
      <c r="I31" s="71">
        <v>11.2</v>
      </c>
      <c r="J31" s="71"/>
      <c r="K31" s="34"/>
      <c r="L31" s="35"/>
      <c r="M31" s="35"/>
      <c r="N31" s="39">
        <f t="shared" si="4"/>
        <v>11.2</v>
      </c>
      <c r="O31" s="43"/>
      <c r="P31" s="41">
        <f t="shared" si="3"/>
      </c>
      <c r="R31" s="2"/>
    </row>
    <row r="32" spans="1:18" ht="30" customHeight="1">
      <c r="A32" s="42">
        <v>25</v>
      </c>
      <c r="B32" s="28">
        <v>41249</v>
      </c>
      <c r="C32" s="106" t="s">
        <v>57</v>
      </c>
      <c r="D32" s="106" t="s">
        <v>50</v>
      </c>
      <c r="E32" s="107"/>
      <c r="F32" s="108" t="s">
        <v>58</v>
      </c>
      <c r="G32" s="98"/>
      <c r="H32" s="116">
        <f aca="true" t="shared" si="5" ref="H32:H48">IF($E$3="si",($H$5/$H$6*G32),IF($E$3="no",G32*$H$4,0))</f>
        <v>0</v>
      </c>
      <c r="I32" s="113">
        <v>2.1</v>
      </c>
      <c r="J32" s="110"/>
      <c r="K32" s="111"/>
      <c r="L32" s="111"/>
      <c r="M32" s="112"/>
      <c r="N32" s="39">
        <f t="shared" si="4"/>
        <v>2.1</v>
      </c>
      <c r="O32" s="43"/>
      <c r="P32" s="41"/>
      <c r="R32" s="2"/>
    </row>
    <row r="33" spans="1:18" ht="30" customHeight="1">
      <c r="A33" s="42">
        <v>26</v>
      </c>
      <c r="B33" s="28">
        <v>41249</v>
      </c>
      <c r="C33" s="106" t="s">
        <v>57</v>
      </c>
      <c r="D33" s="106" t="s">
        <v>52</v>
      </c>
      <c r="E33" s="107"/>
      <c r="F33" s="108" t="s">
        <v>58</v>
      </c>
      <c r="G33" s="98"/>
      <c r="H33" s="117">
        <f t="shared" si="5"/>
        <v>0</v>
      </c>
      <c r="I33" s="37"/>
      <c r="J33" s="111"/>
      <c r="K33" s="111"/>
      <c r="L33" s="111"/>
      <c r="M33" s="38">
        <v>7.3</v>
      </c>
      <c r="N33" s="39">
        <f>SUM(H33:M33)</f>
        <v>7.3</v>
      </c>
      <c r="O33" s="43"/>
      <c r="P33" s="41">
        <f>IF(F33="Milano","X","")</f>
      </c>
      <c r="R33" s="2"/>
    </row>
    <row r="34" spans="1:18" ht="30" customHeight="1">
      <c r="A34" s="42">
        <v>27</v>
      </c>
      <c r="B34" s="28">
        <v>41253</v>
      </c>
      <c r="C34" s="106" t="s">
        <v>53</v>
      </c>
      <c r="D34" s="106" t="s">
        <v>51</v>
      </c>
      <c r="E34" s="107"/>
      <c r="F34" s="108" t="s">
        <v>55</v>
      </c>
      <c r="G34" s="98">
        <v>66</v>
      </c>
      <c r="H34" s="117">
        <f t="shared" si="5"/>
        <v>10.437623762376239</v>
      </c>
      <c r="I34" s="37"/>
      <c r="J34" s="111"/>
      <c r="K34" s="111"/>
      <c r="L34" s="111"/>
      <c r="M34" s="38">
        <v>6.1</v>
      </c>
      <c r="N34" s="39">
        <f>SUM(H34:M34)</f>
        <v>16.53762376237624</v>
      </c>
      <c r="O34" s="43"/>
      <c r="P34" s="41">
        <f>IF(F34="Milano","X","")</f>
      </c>
      <c r="R34" s="2"/>
    </row>
    <row r="35" spans="1:18" ht="30" customHeight="1">
      <c r="A35" s="42">
        <v>28</v>
      </c>
      <c r="B35" s="28">
        <v>41253</v>
      </c>
      <c r="C35" s="106" t="s">
        <v>53</v>
      </c>
      <c r="D35" s="106" t="s">
        <v>54</v>
      </c>
      <c r="E35" s="107"/>
      <c r="F35" s="108" t="s">
        <v>55</v>
      </c>
      <c r="G35" s="98"/>
      <c r="H35" s="117">
        <f t="shared" si="5"/>
        <v>0</v>
      </c>
      <c r="I35" s="37">
        <v>2.1</v>
      </c>
      <c r="J35" s="111"/>
      <c r="K35" s="111"/>
      <c r="L35" s="111"/>
      <c r="M35" s="38"/>
      <c r="N35" s="39">
        <f>SUM(H35:M35)</f>
        <v>2.1</v>
      </c>
      <c r="O35" s="43"/>
      <c r="P35" s="41">
        <f>IF(F35="Milano","X","")</f>
      </c>
      <c r="R35" s="2"/>
    </row>
    <row r="36" spans="1:18" ht="30" customHeight="1">
      <c r="A36" s="42">
        <v>28</v>
      </c>
      <c r="B36" s="28">
        <v>41253</v>
      </c>
      <c r="C36" s="106" t="s">
        <v>53</v>
      </c>
      <c r="D36" s="106" t="s">
        <v>50</v>
      </c>
      <c r="E36" s="107"/>
      <c r="F36" s="108" t="s">
        <v>55</v>
      </c>
      <c r="G36" s="98"/>
      <c r="H36" s="117">
        <f>IF($E$3="si",($H$5/$H$6*G36),IF($E$3="no",G36*$H$4,0))</f>
        <v>0</v>
      </c>
      <c r="I36" s="37">
        <v>2.1</v>
      </c>
      <c r="J36" s="111"/>
      <c r="K36" s="111"/>
      <c r="L36" s="111"/>
      <c r="M36" s="38"/>
      <c r="N36" s="39">
        <f>SUM(H36:M36)</f>
        <v>2.1</v>
      </c>
      <c r="O36" s="43"/>
      <c r="P36" s="41">
        <f>IF(F36="Milano","X","")</f>
      </c>
      <c r="R36" s="2"/>
    </row>
    <row r="37" spans="1:18" ht="30" customHeight="1">
      <c r="A37" s="42">
        <v>30</v>
      </c>
      <c r="B37" s="28">
        <v>41253</v>
      </c>
      <c r="C37" s="106" t="s">
        <v>53</v>
      </c>
      <c r="D37" s="106" t="s">
        <v>50</v>
      </c>
      <c r="E37" s="107"/>
      <c r="F37" s="108" t="s">
        <v>55</v>
      </c>
      <c r="G37" s="98"/>
      <c r="H37" s="117">
        <f t="shared" si="5"/>
        <v>0</v>
      </c>
      <c r="I37" s="37">
        <v>2.1</v>
      </c>
      <c r="J37" s="111"/>
      <c r="K37" s="111"/>
      <c r="L37" s="111"/>
      <c r="M37" s="38"/>
      <c r="N37" s="39">
        <f>SUM(H37:M37)</f>
        <v>2.1</v>
      </c>
      <c r="O37" s="43"/>
      <c r="P37" s="41">
        <f>IF(F37="Milano","X","")</f>
      </c>
      <c r="R37" s="2"/>
    </row>
    <row r="38" spans="1:18" ht="30" customHeight="1">
      <c r="A38" s="42">
        <v>31</v>
      </c>
      <c r="B38" s="28">
        <v>41255</v>
      </c>
      <c r="C38" s="106" t="s">
        <v>53</v>
      </c>
      <c r="D38" s="106" t="s">
        <v>50</v>
      </c>
      <c r="E38" s="107"/>
      <c r="F38" s="108" t="s">
        <v>55</v>
      </c>
      <c r="G38" s="98"/>
      <c r="H38" s="117">
        <f t="shared" si="5"/>
        <v>0</v>
      </c>
      <c r="I38" s="37">
        <v>2.1</v>
      </c>
      <c r="J38" s="111"/>
      <c r="K38" s="111"/>
      <c r="L38" s="111"/>
      <c r="M38" s="38"/>
      <c r="N38" s="39">
        <f aca="true" t="shared" si="6" ref="N38:N48">SUM(H38:M38)</f>
        <v>2.1</v>
      </c>
      <c r="O38" s="43"/>
      <c r="P38" s="41">
        <f aca="true" t="shared" si="7" ref="P38:P54">IF(F38="Milano","X","")</f>
      </c>
      <c r="R38" s="2"/>
    </row>
    <row r="39" spans="1:18" ht="30" customHeight="1">
      <c r="A39" s="42">
        <v>32</v>
      </c>
      <c r="B39" s="28">
        <v>41255</v>
      </c>
      <c r="C39" s="106" t="s">
        <v>53</v>
      </c>
      <c r="D39" s="106" t="s">
        <v>50</v>
      </c>
      <c r="E39" s="69"/>
      <c r="F39" s="108" t="s">
        <v>55</v>
      </c>
      <c r="G39" s="98"/>
      <c r="H39" s="117">
        <f t="shared" si="5"/>
        <v>0</v>
      </c>
      <c r="I39" s="37">
        <v>2.1</v>
      </c>
      <c r="J39" s="111"/>
      <c r="K39" s="111"/>
      <c r="L39" s="111"/>
      <c r="M39" s="38"/>
      <c r="N39" s="39">
        <f t="shared" si="6"/>
        <v>2.1</v>
      </c>
      <c r="O39" s="43"/>
      <c r="P39" s="41">
        <f t="shared" si="7"/>
      </c>
      <c r="R39" s="2"/>
    </row>
    <row r="40" spans="1:18" ht="30" customHeight="1">
      <c r="A40" s="42">
        <v>33</v>
      </c>
      <c r="B40" s="28">
        <v>41255</v>
      </c>
      <c r="C40" s="106" t="s">
        <v>53</v>
      </c>
      <c r="D40" s="29" t="s">
        <v>51</v>
      </c>
      <c r="E40" s="69"/>
      <c r="F40" s="108" t="s">
        <v>55</v>
      </c>
      <c r="G40" s="98">
        <v>66</v>
      </c>
      <c r="H40" s="117">
        <f t="shared" si="5"/>
        <v>10.437623762376239</v>
      </c>
      <c r="I40" s="37"/>
      <c r="J40" s="111"/>
      <c r="K40" s="111"/>
      <c r="L40" s="111"/>
      <c r="M40" s="38"/>
      <c r="N40" s="39">
        <f t="shared" si="6"/>
        <v>10.437623762376239</v>
      </c>
      <c r="O40" s="43"/>
      <c r="P40" s="41">
        <f t="shared" si="7"/>
      </c>
      <c r="R40" s="2"/>
    </row>
    <row r="41" spans="1:18" ht="30" customHeight="1">
      <c r="A41" s="42">
        <v>34</v>
      </c>
      <c r="B41" s="28">
        <v>41255</v>
      </c>
      <c r="C41" s="106" t="s">
        <v>53</v>
      </c>
      <c r="D41" s="106" t="s">
        <v>52</v>
      </c>
      <c r="E41" s="107"/>
      <c r="F41" s="108" t="s">
        <v>55</v>
      </c>
      <c r="G41" s="98"/>
      <c r="H41" s="117">
        <f t="shared" si="5"/>
        <v>0</v>
      </c>
      <c r="I41" s="37"/>
      <c r="J41" s="111"/>
      <c r="K41" s="111"/>
      <c r="L41" s="111"/>
      <c r="M41" s="38">
        <v>9.5</v>
      </c>
      <c r="N41" s="39">
        <f t="shared" si="6"/>
        <v>9.5</v>
      </c>
      <c r="O41" s="43"/>
      <c r="P41" s="41">
        <f t="shared" si="7"/>
      </c>
      <c r="R41" s="2"/>
    </row>
    <row r="42" spans="1:18" ht="30" customHeight="1">
      <c r="A42" s="42">
        <v>35</v>
      </c>
      <c r="B42" s="28">
        <v>41256</v>
      </c>
      <c r="C42" s="106" t="s">
        <v>53</v>
      </c>
      <c r="D42" s="106" t="s">
        <v>50</v>
      </c>
      <c r="E42" s="107"/>
      <c r="F42" s="108" t="s">
        <v>55</v>
      </c>
      <c r="G42" s="98"/>
      <c r="H42" s="117">
        <f t="shared" si="5"/>
        <v>0</v>
      </c>
      <c r="I42" s="37">
        <v>2.1</v>
      </c>
      <c r="J42" s="111"/>
      <c r="K42" s="111"/>
      <c r="L42" s="111"/>
      <c r="M42" s="38"/>
      <c r="N42" s="39">
        <f t="shared" si="6"/>
        <v>2.1</v>
      </c>
      <c r="O42" s="43"/>
      <c r="P42" s="41">
        <f t="shared" si="7"/>
      </c>
      <c r="R42" s="2"/>
    </row>
    <row r="43" spans="1:18" ht="30" customHeight="1">
      <c r="A43" s="42">
        <v>36</v>
      </c>
      <c r="B43" s="28">
        <v>41256</v>
      </c>
      <c r="C43" s="106" t="s">
        <v>53</v>
      </c>
      <c r="D43" s="106" t="s">
        <v>51</v>
      </c>
      <c r="E43" s="107"/>
      <c r="F43" s="108" t="s">
        <v>55</v>
      </c>
      <c r="G43" s="98">
        <v>66</v>
      </c>
      <c r="H43" s="117">
        <f t="shared" si="5"/>
        <v>10.437623762376239</v>
      </c>
      <c r="I43" s="37"/>
      <c r="J43" s="111"/>
      <c r="K43" s="111"/>
      <c r="L43" s="111"/>
      <c r="M43" s="38"/>
      <c r="N43" s="39">
        <f t="shared" si="6"/>
        <v>10.437623762376239</v>
      </c>
      <c r="O43" s="43"/>
      <c r="P43" s="41">
        <f t="shared" si="7"/>
      </c>
      <c r="R43" s="2"/>
    </row>
    <row r="44" spans="1:18" ht="30" customHeight="1">
      <c r="A44" s="42"/>
      <c r="B44" s="28">
        <v>41256</v>
      </c>
      <c r="C44" s="106" t="s">
        <v>53</v>
      </c>
      <c r="D44" s="106" t="s">
        <v>50</v>
      </c>
      <c r="E44" s="69"/>
      <c r="F44" s="108" t="s">
        <v>55</v>
      </c>
      <c r="G44" s="98"/>
      <c r="H44" s="117">
        <f t="shared" si="5"/>
        <v>0</v>
      </c>
      <c r="I44" s="37">
        <v>2.1</v>
      </c>
      <c r="J44" s="111"/>
      <c r="K44" s="111"/>
      <c r="L44" s="111"/>
      <c r="M44" s="38"/>
      <c r="N44" s="39">
        <f t="shared" si="6"/>
        <v>2.1</v>
      </c>
      <c r="O44" s="43"/>
      <c r="P44" s="41">
        <f t="shared" si="7"/>
      </c>
      <c r="R44" s="2"/>
    </row>
    <row r="45" spans="1:18" ht="30" customHeight="1">
      <c r="A45" s="42">
        <v>37</v>
      </c>
      <c r="B45" s="28">
        <v>41256</v>
      </c>
      <c r="C45" s="106" t="s">
        <v>53</v>
      </c>
      <c r="D45" s="29" t="s">
        <v>54</v>
      </c>
      <c r="E45" s="69"/>
      <c r="F45" s="108" t="s">
        <v>55</v>
      </c>
      <c r="G45" s="98"/>
      <c r="H45" s="117">
        <f t="shared" si="5"/>
        <v>0</v>
      </c>
      <c r="I45" s="37">
        <v>2.1</v>
      </c>
      <c r="J45" s="111"/>
      <c r="K45" s="111"/>
      <c r="L45" s="111"/>
      <c r="M45" s="38"/>
      <c r="N45" s="39">
        <f t="shared" si="6"/>
        <v>2.1</v>
      </c>
      <c r="O45" s="43"/>
      <c r="P45" s="41">
        <f t="shared" si="7"/>
      </c>
      <c r="R45" s="2"/>
    </row>
    <row r="46" spans="1:18" ht="30" customHeight="1">
      <c r="A46" s="42">
        <v>38</v>
      </c>
      <c r="B46" s="28">
        <v>41260</v>
      </c>
      <c r="C46" s="106" t="s">
        <v>53</v>
      </c>
      <c r="D46" s="106" t="s">
        <v>51</v>
      </c>
      <c r="E46" s="107"/>
      <c r="F46" s="108" t="s">
        <v>55</v>
      </c>
      <c r="G46" s="98">
        <v>66</v>
      </c>
      <c r="H46" s="117">
        <f t="shared" si="5"/>
        <v>10.437623762376239</v>
      </c>
      <c r="I46" s="37"/>
      <c r="J46" s="111"/>
      <c r="K46" s="111"/>
      <c r="L46" s="111"/>
      <c r="M46" s="38"/>
      <c r="N46" s="39">
        <f t="shared" si="6"/>
        <v>10.437623762376239</v>
      </c>
      <c r="O46" s="43"/>
      <c r="P46" s="41">
        <f t="shared" si="7"/>
      </c>
      <c r="R46" s="2"/>
    </row>
    <row r="47" spans="1:18" ht="30" customHeight="1">
      <c r="A47" s="42">
        <v>39</v>
      </c>
      <c r="B47" s="28">
        <v>41260</v>
      </c>
      <c r="C47" s="106" t="s">
        <v>53</v>
      </c>
      <c r="D47" s="106" t="s">
        <v>54</v>
      </c>
      <c r="E47" s="107"/>
      <c r="F47" s="108" t="s">
        <v>55</v>
      </c>
      <c r="G47" s="98"/>
      <c r="H47" s="117">
        <f t="shared" si="5"/>
        <v>0</v>
      </c>
      <c r="I47" s="37">
        <v>2.1</v>
      </c>
      <c r="J47" s="111"/>
      <c r="K47" s="111"/>
      <c r="L47" s="111"/>
      <c r="M47" s="38"/>
      <c r="N47" s="39">
        <f t="shared" si="6"/>
        <v>2.1</v>
      </c>
      <c r="O47" s="43"/>
      <c r="P47" s="41">
        <f t="shared" si="7"/>
      </c>
      <c r="R47" s="2"/>
    </row>
    <row r="48" spans="1:18" ht="30" customHeight="1">
      <c r="A48" s="42">
        <v>40</v>
      </c>
      <c r="B48" s="28">
        <v>41260</v>
      </c>
      <c r="C48" s="106" t="s">
        <v>53</v>
      </c>
      <c r="D48" s="106" t="s">
        <v>50</v>
      </c>
      <c r="E48" s="107"/>
      <c r="F48" s="108" t="s">
        <v>55</v>
      </c>
      <c r="G48" s="98"/>
      <c r="H48" s="117">
        <f t="shared" si="5"/>
        <v>0</v>
      </c>
      <c r="I48" s="37">
        <v>2.1</v>
      </c>
      <c r="J48" s="111"/>
      <c r="K48" s="111"/>
      <c r="L48" s="111"/>
      <c r="M48" s="38"/>
      <c r="N48" s="39">
        <f t="shared" si="6"/>
        <v>2.1</v>
      </c>
      <c r="O48" s="43"/>
      <c r="P48" s="41">
        <f t="shared" si="7"/>
      </c>
      <c r="R48" s="2"/>
    </row>
    <row r="49" spans="1:18" ht="30" customHeight="1">
      <c r="A49" s="42">
        <v>39</v>
      </c>
      <c r="B49" s="28">
        <v>41260</v>
      </c>
      <c r="C49" s="106" t="s">
        <v>53</v>
      </c>
      <c r="D49" s="106" t="s">
        <v>50</v>
      </c>
      <c r="E49" s="107"/>
      <c r="F49" s="108" t="s">
        <v>55</v>
      </c>
      <c r="G49" s="98"/>
      <c r="H49" s="117">
        <f>IF($E$3="si",($H$5/$H$6*G49),IF($E$3="no",G49*$H$4,0))</f>
        <v>0</v>
      </c>
      <c r="I49" s="37">
        <v>2.1</v>
      </c>
      <c r="J49" s="111"/>
      <c r="K49" s="111"/>
      <c r="L49" s="111"/>
      <c r="M49" s="38"/>
      <c r="N49" s="39">
        <f aca="true" t="shared" si="8" ref="N49:N61">SUM(H49:M49)</f>
        <v>2.1</v>
      </c>
      <c r="O49" s="43"/>
      <c r="P49" s="41">
        <f>IF(F49="Milano","X","")</f>
      </c>
      <c r="R49" s="2"/>
    </row>
    <row r="50" spans="1:18" ht="30" customHeight="1">
      <c r="A50" s="42">
        <v>40</v>
      </c>
      <c r="B50" s="101">
        <v>41261</v>
      </c>
      <c r="C50" s="106" t="s">
        <v>56</v>
      </c>
      <c r="D50" s="106" t="s">
        <v>51</v>
      </c>
      <c r="E50" s="107"/>
      <c r="F50" s="108" t="s">
        <v>49</v>
      </c>
      <c r="G50" s="98">
        <v>72</v>
      </c>
      <c r="H50" s="117">
        <f>IF($E$3="si",($H$5/$H$6*G50),IF($E$3="no",G50*$H$4,0))</f>
        <v>11.386498649864986</v>
      </c>
      <c r="I50" s="37"/>
      <c r="J50" s="111"/>
      <c r="K50" s="111"/>
      <c r="L50" s="111"/>
      <c r="M50" s="38"/>
      <c r="N50" s="39">
        <f t="shared" si="8"/>
        <v>11.386498649864986</v>
      </c>
      <c r="O50" s="43"/>
      <c r="P50" s="41" t="str">
        <f>IF(F50="Milano","X","")</f>
        <v>X</v>
      </c>
      <c r="R50" s="2"/>
    </row>
    <row r="51" spans="1:18" ht="30" customHeight="1">
      <c r="A51" s="42">
        <v>43</v>
      </c>
      <c r="B51" s="101">
        <v>41261</v>
      </c>
      <c r="C51" s="106" t="s">
        <v>56</v>
      </c>
      <c r="D51" s="106" t="s">
        <v>50</v>
      </c>
      <c r="E51" s="107"/>
      <c r="F51" s="108" t="s">
        <v>49</v>
      </c>
      <c r="G51" s="109"/>
      <c r="H51" s="117">
        <f>IF($E$3="si",($H$5/$H$6*G51),IF($E$3="no",G51*$H$4,0))</f>
        <v>0</v>
      </c>
      <c r="I51" s="37">
        <v>2.1</v>
      </c>
      <c r="J51" s="111"/>
      <c r="K51" s="111"/>
      <c r="L51" s="111"/>
      <c r="M51" s="38"/>
      <c r="N51" s="39">
        <f t="shared" si="8"/>
        <v>2.1</v>
      </c>
      <c r="O51" s="43"/>
      <c r="P51" s="41" t="str">
        <f t="shared" si="7"/>
        <v>X</v>
      </c>
      <c r="R51" s="2"/>
    </row>
    <row r="52" spans="1:18" ht="30" customHeight="1">
      <c r="A52" s="42">
        <v>44</v>
      </c>
      <c r="B52" s="101">
        <v>41261</v>
      </c>
      <c r="C52" s="106" t="s">
        <v>56</v>
      </c>
      <c r="D52" s="106" t="s">
        <v>50</v>
      </c>
      <c r="E52" s="107"/>
      <c r="F52" s="108" t="s">
        <v>49</v>
      </c>
      <c r="G52" s="98"/>
      <c r="H52" s="117">
        <f>IF($E$3="si",($H$5/$H$6*G52),IF($E$3="no",G52*$H$4,0))</f>
        <v>0</v>
      </c>
      <c r="I52" s="37">
        <v>2.1</v>
      </c>
      <c r="J52" s="111"/>
      <c r="K52" s="111"/>
      <c r="L52" s="111"/>
      <c r="M52" s="38"/>
      <c r="N52" s="39">
        <f t="shared" si="8"/>
        <v>2.1</v>
      </c>
      <c r="O52" s="43"/>
      <c r="P52" s="41" t="str">
        <f>IF(F52="Milano","X","")</f>
        <v>X</v>
      </c>
      <c r="R52" s="2"/>
    </row>
    <row r="53" spans="1:18" ht="30" customHeight="1">
      <c r="A53" s="42">
        <v>45</v>
      </c>
      <c r="B53" s="101">
        <v>41261</v>
      </c>
      <c r="C53" s="106" t="s">
        <v>56</v>
      </c>
      <c r="D53" s="106" t="s">
        <v>54</v>
      </c>
      <c r="E53" s="107"/>
      <c r="F53" s="108" t="s">
        <v>49</v>
      </c>
      <c r="G53" s="98"/>
      <c r="H53" s="117">
        <f aca="true" t="shared" si="9" ref="H53:H90">IF($E$3="si",($H$5/$H$6*G53),IF($E$3="no",G53*$H$4,0))</f>
        <v>0</v>
      </c>
      <c r="I53" s="37">
        <v>0.5</v>
      </c>
      <c r="J53" s="111"/>
      <c r="K53" s="111"/>
      <c r="L53" s="111"/>
      <c r="M53" s="38"/>
      <c r="N53" s="39">
        <f t="shared" si="8"/>
        <v>0.5</v>
      </c>
      <c r="O53" s="43"/>
      <c r="P53" s="41" t="str">
        <f t="shared" si="7"/>
        <v>X</v>
      </c>
      <c r="R53" s="2"/>
    </row>
    <row r="54" spans="1:18" ht="30" customHeight="1">
      <c r="A54" s="42">
        <v>46</v>
      </c>
      <c r="B54" s="101">
        <v>41263</v>
      </c>
      <c r="C54" s="106" t="s">
        <v>53</v>
      </c>
      <c r="D54" s="106" t="s">
        <v>50</v>
      </c>
      <c r="E54" s="107"/>
      <c r="F54" s="108" t="s">
        <v>55</v>
      </c>
      <c r="G54" s="98"/>
      <c r="H54" s="117">
        <f t="shared" si="9"/>
        <v>0</v>
      </c>
      <c r="I54" s="37">
        <v>2.1</v>
      </c>
      <c r="J54" s="111"/>
      <c r="K54" s="111"/>
      <c r="L54" s="111"/>
      <c r="M54" s="38"/>
      <c r="N54" s="39">
        <f t="shared" si="8"/>
        <v>2.1</v>
      </c>
      <c r="O54" s="43"/>
      <c r="P54" s="41">
        <f t="shared" si="7"/>
      </c>
      <c r="R54" s="2"/>
    </row>
    <row r="55" spans="1:18" ht="30" customHeight="1">
      <c r="A55" s="42">
        <v>47</v>
      </c>
      <c r="B55" s="101">
        <v>41263</v>
      </c>
      <c r="C55" s="106" t="s">
        <v>53</v>
      </c>
      <c r="D55" s="106" t="s">
        <v>50</v>
      </c>
      <c r="E55" s="107"/>
      <c r="F55" s="108" t="s">
        <v>55</v>
      </c>
      <c r="G55" s="98"/>
      <c r="H55" s="117">
        <f t="shared" si="9"/>
        <v>0</v>
      </c>
      <c r="I55" s="37">
        <v>2.1</v>
      </c>
      <c r="J55" s="111"/>
      <c r="K55" s="111"/>
      <c r="L55" s="111"/>
      <c r="M55" s="38"/>
      <c r="N55" s="39">
        <f t="shared" si="8"/>
        <v>2.1</v>
      </c>
      <c r="O55" s="43"/>
      <c r="P55" s="41">
        <f aca="true" t="shared" si="10" ref="P55:P68">IF(F55="Milano","X","")</f>
      </c>
      <c r="R55" s="2"/>
    </row>
    <row r="56" spans="1:18" ht="30" customHeight="1">
      <c r="A56" s="42">
        <v>48</v>
      </c>
      <c r="B56" s="101">
        <v>41263</v>
      </c>
      <c r="C56" s="106" t="s">
        <v>53</v>
      </c>
      <c r="D56" s="106" t="s">
        <v>54</v>
      </c>
      <c r="E56" s="107"/>
      <c r="F56" s="108" t="s">
        <v>55</v>
      </c>
      <c r="G56" s="98"/>
      <c r="H56" s="117">
        <f t="shared" si="9"/>
        <v>0</v>
      </c>
      <c r="I56" s="37">
        <v>2.1</v>
      </c>
      <c r="J56" s="111"/>
      <c r="K56" s="111"/>
      <c r="L56" s="111"/>
      <c r="M56" s="38"/>
      <c r="N56" s="39">
        <f t="shared" si="8"/>
        <v>2.1</v>
      </c>
      <c r="O56" s="43"/>
      <c r="P56" s="41">
        <f t="shared" si="10"/>
      </c>
      <c r="R56" s="2"/>
    </row>
    <row r="57" spans="1:18" ht="30" customHeight="1">
      <c r="A57" s="42">
        <v>47</v>
      </c>
      <c r="B57" s="101">
        <v>41263</v>
      </c>
      <c r="C57" s="106" t="s">
        <v>53</v>
      </c>
      <c r="D57" s="106" t="s">
        <v>52</v>
      </c>
      <c r="E57" s="107"/>
      <c r="F57" s="108" t="s">
        <v>55</v>
      </c>
      <c r="G57" s="98"/>
      <c r="H57" s="117">
        <f t="shared" si="9"/>
        <v>0</v>
      </c>
      <c r="I57" s="37"/>
      <c r="J57" s="111"/>
      <c r="K57" s="111"/>
      <c r="L57" s="111"/>
      <c r="M57" s="38">
        <v>9.5</v>
      </c>
      <c r="N57" s="39">
        <f t="shared" si="8"/>
        <v>9.5</v>
      </c>
      <c r="O57" s="43"/>
      <c r="P57" s="41">
        <f>IF(F57="Milano","X","")</f>
      </c>
      <c r="R57" s="2"/>
    </row>
    <row r="58" spans="1:18" ht="30" customHeight="1">
      <c r="A58" s="42">
        <v>48</v>
      </c>
      <c r="B58" s="101">
        <v>41263</v>
      </c>
      <c r="C58" s="106" t="s">
        <v>53</v>
      </c>
      <c r="D58" s="106" t="s">
        <v>51</v>
      </c>
      <c r="E58" s="107"/>
      <c r="F58" s="108" t="s">
        <v>55</v>
      </c>
      <c r="G58" s="98">
        <v>66</v>
      </c>
      <c r="H58" s="117">
        <f t="shared" si="9"/>
        <v>10.437623762376239</v>
      </c>
      <c r="I58" s="37"/>
      <c r="J58" s="111"/>
      <c r="K58" s="111"/>
      <c r="L58" s="111"/>
      <c r="M58" s="38"/>
      <c r="N58" s="39">
        <f t="shared" si="8"/>
        <v>10.437623762376239</v>
      </c>
      <c r="O58" s="43"/>
      <c r="P58" s="41">
        <f>IF(F58="Milano","X","")</f>
      </c>
      <c r="R58" s="2"/>
    </row>
    <row r="59" spans="1:18" ht="30" customHeight="1">
      <c r="A59" s="42"/>
      <c r="B59" s="101">
        <v>41264</v>
      </c>
      <c r="C59" s="106" t="s">
        <v>61</v>
      </c>
      <c r="D59" s="106" t="s">
        <v>50</v>
      </c>
      <c r="E59" s="107"/>
      <c r="F59" s="108" t="s">
        <v>62</v>
      </c>
      <c r="G59" s="98"/>
      <c r="H59" s="117">
        <f t="shared" si="9"/>
        <v>0</v>
      </c>
      <c r="I59" s="37">
        <v>2.1</v>
      </c>
      <c r="J59" s="111"/>
      <c r="K59" s="111"/>
      <c r="L59" s="111"/>
      <c r="M59" s="38"/>
      <c r="N59" s="39">
        <f t="shared" si="8"/>
        <v>2.1</v>
      </c>
      <c r="O59" s="43"/>
      <c r="P59" s="41">
        <f t="shared" si="10"/>
      </c>
      <c r="R59" s="2"/>
    </row>
    <row r="60" spans="1:18" ht="30" customHeight="1">
      <c r="A60" s="42">
        <v>49</v>
      </c>
      <c r="B60" s="101">
        <v>41264</v>
      </c>
      <c r="C60" s="106" t="s">
        <v>61</v>
      </c>
      <c r="D60" s="106" t="s">
        <v>50</v>
      </c>
      <c r="E60" s="107"/>
      <c r="F60" s="108" t="s">
        <v>62</v>
      </c>
      <c r="G60" s="98"/>
      <c r="H60" s="117">
        <f t="shared" si="9"/>
        <v>0</v>
      </c>
      <c r="I60" s="37">
        <v>6.2</v>
      </c>
      <c r="J60" s="111"/>
      <c r="K60" s="111"/>
      <c r="L60" s="111"/>
      <c r="M60" s="38"/>
      <c r="N60" s="39">
        <f t="shared" si="8"/>
        <v>6.2</v>
      </c>
      <c r="O60" s="43"/>
      <c r="P60" s="41">
        <f t="shared" si="10"/>
      </c>
      <c r="R60" s="2"/>
    </row>
    <row r="61" spans="1:18" ht="30" customHeight="1">
      <c r="A61" s="42">
        <v>50</v>
      </c>
      <c r="B61" s="101">
        <v>41264</v>
      </c>
      <c r="C61" s="106" t="s">
        <v>61</v>
      </c>
      <c r="D61" s="106" t="s">
        <v>50</v>
      </c>
      <c r="E61" s="107"/>
      <c r="F61" s="108" t="s">
        <v>62</v>
      </c>
      <c r="G61" s="98"/>
      <c r="H61" s="117">
        <f t="shared" si="9"/>
        <v>0</v>
      </c>
      <c r="I61" s="37">
        <v>5.5</v>
      </c>
      <c r="J61" s="111"/>
      <c r="K61" s="111"/>
      <c r="L61" s="111"/>
      <c r="M61" s="38"/>
      <c r="N61" s="39">
        <f t="shared" si="8"/>
        <v>5.5</v>
      </c>
      <c r="O61" s="43"/>
      <c r="P61" s="41">
        <f t="shared" si="10"/>
      </c>
      <c r="R61" s="2"/>
    </row>
    <row r="62" spans="1:18" ht="30" customHeight="1">
      <c r="A62" s="42">
        <v>51</v>
      </c>
      <c r="B62" s="101">
        <v>41264</v>
      </c>
      <c r="C62" s="106" t="s">
        <v>61</v>
      </c>
      <c r="D62" s="106" t="s">
        <v>51</v>
      </c>
      <c r="E62" s="107"/>
      <c r="F62" s="108" t="s">
        <v>62</v>
      </c>
      <c r="G62" s="98">
        <v>262</v>
      </c>
      <c r="H62" s="117">
        <f t="shared" si="9"/>
        <v>41.43420342034204</v>
      </c>
      <c r="I62" s="37"/>
      <c r="J62" s="111"/>
      <c r="K62" s="111"/>
      <c r="L62" s="111"/>
      <c r="M62" s="38"/>
      <c r="N62" s="39">
        <f aca="true" t="shared" si="11" ref="N62:N70">SUM(H62:M62)</f>
        <v>41.43420342034204</v>
      </c>
      <c r="O62" s="43"/>
      <c r="P62" s="41">
        <f t="shared" si="10"/>
      </c>
      <c r="R62" s="2"/>
    </row>
    <row r="63" spans="1:18" ht="30" customHeight="1">
      <c r="A63" s="42">
        <v>52</v>
      </c>
      <c r="B63" s="101">
        <v>41264</v>
      </c>
      <c r="C63" s="106" t="s">
        <v>61</v>
      </c>
      <c r="D63" s="106" t="s">
        <v>52</v>
      </c>
      <c r="E63" s="107"/>
      <c r="F63" s="108" t="s">
        <v>62</v>
      </c>
      <c r="G63" s="98"/>
      <c r="H63" s="117">
        <f t="shared" si="9"/>
        <v>0</v>
      </c>
      <c r="I63" s="37"/>
      <c r="J63" s="111"/>
      <c r="K63" s="111"/>
      <c r="L63" s="111"/>
      <c r="M63" s="38">
        <v>5.5</v>
      </c>
      <c r="N63" s="39">
        <f t="shared" si="11"/>
        <v>5.5</v>
      </c>
      <c r="O63" s="43"/>
      <c r="P63" s="41">
        <f t="shared" si="10"/>
      </c>
      <c r="R63" s="2"/>
    </row>
    <row r="64" spans="1:18" ht="30" customHeight="1">
      <c r="A64" s="42">
        <v>53</v>
      </c>
      <c r="B64" s="101">
        <v>41264</v>
      </c>
      <c r="C64" s="106" t="s">
        <v>61</v>
      </c>
      <c r="D64" s="106" t="s">
        <v>50</v>
      </c>
      <c r="E64" s="107"/>
      <c r="F64" s="108" t="s">
        <v>62</v>
      </c>
      <c r="G64" s="98"/>
      <c r="H64" s="117">
        <f t="shared" si="9"/>
        <v>0</v>
      </c>
      <c r="I64" s="37">
        <v>2.1</v>
      </c>
      <c r="J64" s="111"/>
      <c r="K64" s="111"/>
      <c r="L64" s="111"/>
      <c r="M64" s="38"/>
      <c r="N64" s="39">
        <f t="shared" si="11"/>
        <v>2.1</v>
      </c>
      <c r="O64" s="43"/>
      <c r="P64" s="41">
        <f t="shared" si="10"/>
      </c>
      <c r="R64" s="2"/>
    </row>
    <row r="65" spans="1:18" ht="30" customHeight="1">
      <c r="A65" s="42">
        <v>54</v>
      </c>
      <c r="B65" s="101">
        <v>41270</v>
      </c>
      <c r="C65" s="106" t="s">
        <v>61</v>
      </c>
      <c r="D65" s="106" t="s">
        <v>50</v>
      </c>
      <c r="E65" s="107"/>
      <c r="F65" s="108" t="s">
        <v>62</v>
      </c>
      <c r="G65" s="98"/>
      <c r="H65" s="117">
        <f t="shared" si="9"/>
        <v>0</v>
      </c>
      <c r="I65" s="37">
        <v>2.1</v>
      </c>
      <c r="J65" s="111"/>
      <c r="K65" s="111"/>
      <c r="L65" s="111"/>
      <c r="M65" s="38"/>
      <c r="N65" s="39">
        <f t="shared" si="11"/>
        <v>2.1</v>
      </c>
      <c r="O65" s="43"/>
      <c r="P65" s="41">
        <f t="shared" si="10"/>
      </c>
      <c r="R65" s="2"/>
    </row>
    <row r="66" spans="1:18" ht="30" customHeight="1">
      <c r="A66" s="42">
        <v>55</v>
      </c>
      <c r="B66" s="101">
        <v>41270</v>
      </c>
      <c r="C66" s="106" t="s">
        <v>61</v>
      </c>
      <c r="D66" s="106" t="s">
        <v>50</v>
      </c>
      <c r="E66" s="107"/>
      <c r="F66" s="108" t="s">
        <v>62</v>
      </c>
      <c r="G66" s="98"/>
      <c r="H66" s="117">
        <f t="shared" si="9"/>
        <v>0</v>
      </c>
      <c r="I66" s="37">
        <v>6.2</v>
      </c>
      <c r="J66" s="111"/>
      <c r="K66" s="111"/>
      <c r="L66" s="111"/>
      <c r="M66" s="38"/>
      <c r="N66" s="39">
        <f t="shared" si="11"/>
        <v>6.2</v>
      </c>
      <c r="O66" s="43"/>
      <c r="P66" s="41">
        <f t="shared" si="10"/>
      </c>
      <c r="R66" s="2"/>
    </row>
    <row r="67" spans="1:18" ht="30" customHeight="1">
      <c r="A67" s="42">
        <v>56</v>
      </c>
      <c r="B67" s="101">
        <v>41270</v>
      </c>
      <c r="C67" s="106" t="s">
        <v>61</v>
      </c>
      <c r="D67" s="106" t="s">
        <v>50</v>
      </c>
      <c r="E67" s="107"/>
      <c r="F67" s="108" t="s">
        <v>62</v>
      </c>
      <c r="G67" s="98"/>
      <c r="H67" s="117">
        <f t="shared" si="9"/>
        <v>0</v>
      </c>
      <c r="I67" s="37">
        <v>6.6</v>
      </c>
      <c r="J67" s="111"/>
      <c r="K67" s="111"/>
      <c r="L67" s="111"/>
      <c r="M67" s="38"/>
      <c r="N67" s="39">
        <f t="shared" si="11"/>
        <v>6.6</v>
      </c>
      <c r="O67" s="43"/>
      <c r="P67" s="41">
        <f t="shared" si="10"/>
      </c>
      <c r="R67" s="2"/>
    </row>
    <row r="68" spans="1:18" ht="30" customHeight="1">
      <c r="A68" s="42">
        <v>57</v>
      </c>
      <c r="B68" s="101">
        <v>41270</v>
      </c>
      <c r="C68" s="106" t="s">
        <v>61</v>
      </c>
      <c r="D68" s="106" t="s">
        <v>51</v>
      </c>
      <c r="E68" s="107"/>
      <c r="F68" s="108" t="s">
        <v>62</v>
      </c>
      <c r="G68" s="98">
        <v>262</v>
      </c>
      <c r="H68" s="117">
        <f t="shared" si="9"/>
        <v>41.43420342034204</v>
      </c>
      <c r="I68" s="37"/>
      <c r="J68" s="111"/>
      <c r="K68" s="111"/>
      <c r="L68" s="111"/>
      <c r="M68" s="38"/>
      <c r="N68" s="39">
        <f t="shared" si="11"/>
        <v>41.43420342034204</v>
      </c>
      <c r="O68" s="43"/>
      <c r="P68" s="41">
        <f t="shared" si="10"/>
      </c>
      <c r="R68" s="2"/>
    </row>
    <row r="69" spans="1:16" ht="28.5" customHeight="1">
      <c r="A69" s="42">
        <v>58</v>
      </c>
      <c r="B69" s="101">
        <v>41270</v>
      </c>
      <c r="C69" s="106" t="s">
        <v>61</v>
      </c>
      <c r="D69" s="106" t="s">
        <v>52</v>
      </c>
      <c r="E69" s="107"/>
      <c r="F69" s="108" t="s">
        <v>62</v>
      </c>
      <c r="G69" s="98"/>
      <c r="H69" s="117">
        <f t="shared" si="9"/>
        <v>0</v>
      </c>
      <c r="I69" s="37"/>
      <c r="J69" s="111"/>
      <c r="K69" s="111"/>
      <c r="L69" s="111"/>
      <c r="M69" s="38">
        <v>7</v>
      </c>
      <c r="N69" s="39">
        <f t="shared" si="11"/>
        <v>7</v>
      </c>
      <c r="O69" s="43"/>
      <c r="P69" s="41">
        <f aca="true" t="shared" si="12" ref="P69:P80">IF(F69="Milano","X","")</f>
      </c>
    </row>
    <row r="70" spans="1:16" ht="28.5" customHeight="1">
      <c r="A70" s="42">
        <v>59</v>
      </c>
      <c r="B70" s="28">
        <v>41278</v>
      </c>
      <c r="C70" s="106" t="s">
        <v>61</v>
      </c>
      <c r="D70" s="106" t="s">
        <v>50</v>
      </c>
      <c r="E70" s="107"/>
      <c r="F70" s="108" t="s">
        <v>62</v>
      </c>
      <c r="G70" s="98"/>
      <c r="H70" s="117">
        <f t="shared" si="9"/>
        <v>0</v>
      </c>
      <c r="I70" s="37">
        <v>2.1</v>
      </c>
      <c r="J70" s="111"/>
      <c r="K70" s="111"/>
      <c r="L70" s="111"/>
      <c r="M70" s="38"/>
      <c r="N70" s="39">
        <f t="shared" si="11"/>
        <v>2.1</v>
      </c>
      <c r="O70" s="43"/>
      <c r="P70" s="41">
        <f t="shared" si="12"/>
      </c>
    </row>
    <row r="71" spans="1:16" ht="28.5" customHeight="1">
      <c r="A71" s="42">
        <v>58</v>
      </c>
      <c r="B71" s="28">
        <v>41278</v>
      </c>
      <c r="C71" s="106" t="s">
        <v>61</v>
      </c>
      <c r="D71" s="106" t="s">
        <v>50</v>
      </c>
      <c r="E71" s="107"/>
      <c r="F71" s="108" t="s">
        <v>62</v>
      </c>
      <c r="G71" s="98"/>
      <c r="H71" s="117">
        <f t="shared" si="9"/>
        <v>0</v>
      </c>
      <c r="I71" s="37">
        <v>6.4</v>
      </c>
      <c r="J71" s="111"/>
      <c r="K71" s="111"/>
      <c r="L71" s="111"/>
      <c r="M71" s="38"/>
      <c r="N71" s="39">
        <f aca="true" t="shared" si="13" ref="N71:N76">SUM(H71:M71)</f>
        <v>6.4</v>
      </c>
      <c r="O71" s="43"/>
      <c r="P71" s="41">
        <f>IF(F71="Milano","X","")</f>
      </c>
    </row>
    <row r="72" spans="1:16" ht="28.5" customHeight="1">
      <c r="A72" s="42">
        <v>59</v>
      </c>
      <c r="B72" s="28">
        <v>41278</v>
      </c>
      <c r="C72" s="106" t="s">
        <v>61</v>
      </c>
      <c r="D72" s="106" t="s">
        <v>50</v>
      </c>
      <c r="E72" s="107"/>
      <c r="F72" s="108" t="s">
        <v>62</v>
      </c>
      <c r="G72" s="98"/>
      <c r="H72" s="117">
        <f t="shared" si="9"/>
        <v>0</v>
      </c>
      <c r="I72" s="37">
        <v>5.7</v>
      </c>
      <c r="J72" s="111"/>
      <c r="K72" s="111"/>
      <c r="L72" s="111"/>
      <c r="M72" s="38"/>
      <c r="N72" s="39">
        <f t="shared" si="13"/>
        <v>5.7</v>
      </c>
      <c r="O72" s="43"/>
      <c r="P72" s="41">
        <f>IF(F72="Milano","X","")</f>
      </c>
    </row>
    <row r="73" spans="1:16" ht="28.5" customHeight="1">
      <c r="A73" s="42">
        <v>60</v>
      </c>
      <c r="B73" s="28">
        <v>41278</v>
      </c>
      <c r="C73" s="106" t="s">
        <v>61</v>
      </c>
      <c r="D73" s="106" t="s">
        <v>50</v>
      </c>
      <c r="E73" s="107"/>
      <c r="F73" s="108" t="s">
        <v>62</v>
      </c>
      <c r="G73" s="98"/>
      <c r="H73" s="117">
        <f t="shared" si="9"/>
        <v>0</v>
      </c>
      <c r="I73" s="37">
        <v>2.1</v>
      </c>
      <c r="J73" s="111"/>
      <c r="K73" s="111"/>
      <c r="L73" s="111"/>
      <c r="M73" s="38"/>
      <c r="N73" s="39">
        <f t="shared" si="13"/>
        <v>2.1</v>
      </c>
      <c r="O73" s="43"/>
      <c r="P73" s="41">
        <f t="shared" si="12"/>
      </c>
    </row>
    <row r="74" spans="1:16" ht="28.5" customHeight="1">
      <c r="A74" s="42">
        <v>61</v>
      </c>
      <c r="B74" s="28">
        <v>41278</v>
      </c>
      <c r="C74" s="106" t="s">
        <v>61</v>
      </c>
      <c r="D74" s="106" t="s">
        <v>51</v>
      </c>
      <c r="E74" s="107"/>
      <c r="F74" s="108" t="s">
        <v>62</v>
      </c>
      <c r="G74" s="98">
        <v>262</v>
      </c>
      <c r="H74" s="117">
        <f t="shared" si="9"/>
        <v>41.43420342034204</v>
      </c>
      <c r="I74" s="37"/>
      <c r="J74" s="111"/>
      <c r="K74" s="111"/>
      <c r="L74" s="111"/>
      <c r="M74" s="38"/>
      <c r="N74" s="39">
        <f t="shared" si="13"/>
        <v>41.43420342034204</v>
      </c>
      <c r="O74" s="43"/>
      <c r="P74" s="41">
        <f t="shared" si="12"/>
      </c>
    </row>
    <row r="75" spans="1:16" ht="28.5" customHeight="1">
      <c r="A75" s="42">
        <v>62</v>
      </c>
      <c r="B75" s="28">
        <v>41278</v>
      </c>
      <c r="C75" s="106" t="s">
        <v>61</v>
      </c>
      <c r="D75" s="106" t="s">
        <v>52</v>
      </c>
      <c r="E75" s="107"/>
      <c r="F75" s="108" t="s">
        <v>62</v>
      </c>
      <c r="G75" s="109"/>
      <c r="H75" s="117">
        <f t="shared" si="9"/>
        <v>0</v>
      </c>
      <c r="I75" s="37"/>
      <c r="J75" s="111"/>
      <c r="K75" s="111"/>
      <c r="L75" s="111"/>
      <c r="M75" s="38">
        <v>8.5</v>
      </c>
      <c r="N75" s="39">
        <f t="shared" si="13"/>
        <v>8.5</v>
      </c>
      <c r="O75" s="43"/>
      <c r="P75" s="41">
        <f t="shared" si="12"/>
      </c>
    </row>
    <row r="76" spans="1:16" ht="28.5" customHeight="1">
      <c r="A76" s="42">
        <v>63</v>
      </c>
      <c r="B76" s="28">
        <v>41281</v>
      </c>
      <c r="C76" s="106" t="s">
        <v>56</v>
      </c>
      <c r="D76" s="106" t="s">
        <v>51</v>
      </c>
      <c r="E76" s="107"/>
      <c r="F76" s="108" t="s">
        <v>49</v>
      </c>
      <c r="G76" s="109">
        <v>72</v>
      </c>
      <c r="H76" s="117">
        <f t="shared" si="9"/>
        <v>11.386498649864986</v>
      </c>
      <c r="I76" s="37"/>
      <c r="J76" s="111"/>
      <c r="K76" s="111"/>
      <c r="L76" s="111"/>
      <c r="M76" s="38"/>
      <c r="N76" s="39">
        <f t="shared" si="13"/>
        <v>11.386498649864986</v>
      </c>
      <c r="O76" s="43"/>
      <c r="P76" s="41" t="str">
        <f t="shared" si="12"/>
        <v>X</v>
      </c>
    </row>
    <row r="77" spans="1:16" ht="28.5" customHeight="1">
      <c r="A77" s="42">
        <v>64</v>
      </c>
      <c r="B77" s="28">
        <v>41281</v>
      </c>
      <c r="C77" s="106" t="s">
        <v>56</v>
      </c>
      <c r="D77" s="106" t="s">
        <v>50</v>
      </c>
      <c r="E77" s="69"/>
      <c r="F77" s="108" t="s">
        <v>49</v>
      </c>
      <c r="G77" s="109"/>
      <c r="H77" s="117">
        <f t="shared" si="9"/>
        <v>0</v>
      </c>
      <c r="I77" s="37">
        <v>2.1</v>
      </c>
      <c r="J77" s="111"/>
      <c r="K77" s="111"/>
      <c r="L77" s="111"/>
      <c r="M77" s="38"/>
      <c r="N77" s="39">
        <f aca="true" t="shared" si="14" ref="N77:N90">SUM(H77:M77)</f>
        <v>2.1</v>
      </c>
      <c r="O77" s="43"/>
      <c r="P77" s="41" t="str">
        <f t="shared" si="12"/>
        <v>X</v>
      </c>
    </row>
    <row r="78" spans="1:16" ht="28.5" customHeight="1">
      <c r="A78" s="42">
        <v>65</v>
      </c>
      <c r="B78" s="28">
        <v>41281</v>
      </c>
      <c r="C78" s="106" t="s">
        <v>56</v>
      </c>
      <c r="D78" s="106" t="s">
        <v>50</v>
      </c>
      <c r="E78" s="69"/>
      <c r="F78" s="108" t="s">
        <v>49</v>
      </c>
      <c r="G78" s="99"/>
      <c r="H78" s="117">
        <f t="shared" si="9"/>
        <v>0</v>
      </c>
      <c r="I78" s="37">
        <v>2.1</v>
      </c>
      <c r="J78" s="111"/>
      <c r="K78" s="111"/>
      <c r="L78" s="111"/>
      <c r="M78" s="38"/>
      <c r="N78" s="39">
        <f t="shared" si="14"/>
        <v>2.1</v>
      </c>
      <c r="O78" s="43"/>
      <c r="P78" s="41" t="str">
        <f t="shared" si="12"/>
        <v>X</v>
      </c>
    </row>
    <row r="79" spans="1:16" ht="28.5" customHeight="1">
      <c r="A79" s="42">
        <v>66</v>
      </c>
      <c r="B79" s="28">
        <v>41281</v>
      </c>
      <c r="C79" s="106" t="s">
        <v>56</v>
      </c>
      <c r="D79" s="106" t="s">
        <v>54</v>
      </c>
      <c r="E79" s="69"/>
      <c r="F79" s="108" t="s">
        <v>49</v>
      </c>
      <c r="G79" s="99"/>
      <c r="H79" s="117">
        <f t="shared" si="9"/>
        <v>0</v>
      </c>
      <c r="I79" s="37">
        <v>1</v>
      </c>
      <c r="J79" s="111"/>
      <c r="K79" s="111"/>
      <c r="L79" s="111"/>
      <c r="M79" s="38"/>
      <c r="N79" s="39">
        <f t="shared" si="14"/>
        <v>1</v>
      </c>
      <c r="O79" s="43"/>
      <c r="P79" s="41" t="str">
        <f t="shared" si="12"/>
        <v>X</v>
      </c>
    </row>
    <row r="80" spans="1:16" ht="28.5" customHeight="1">
      <c r="A80" s="42">
        <v>67</v>
      </c>
      <c r="B80" s="28">
        <v>41281</v>
      </c>
      <c r="C80" s="106" t="s">
        <v>56</v>
      </c>
      <c r="D80" s="106" t="s">
        <v>52</v>
      </c>
      <c r="E80" s="69"/>
      <c r="F80" s="108" t="s">
        <v>49</v>
      </c>
      <c r="G80" s="109"/>
      <c r="H80" s="117">
        <f t="shared" si="9"/>
        <v>0</v>
      </c>
      <c r="I80" s="37"/>
      <c r="J80" s="111"/>
      <c r="K80" s="111"/>
      <c r="L80" s="111"/>
      <c r="M80" s="38">
        <v>10.3</v>
      </c>
      <c r="N80" s="39">
        <f t="shared" si="14"/>
        <v>10.3</v>
      </c>
      <c r="O80" s="43"/>
      <c r="P80" s="41" t="str">
        <f t="shared" si="12"/>
        <v>X</v>
      </c>
    </row>
    <row r="81" spans="1:16" ht="28.5" customHeight="1">
      <c r="A81" s="42">
        <v>68</v>
      </c>
      <c r="B81" s="101">
        <v>41282</v>
      </c>
      <c r="C81" s="106" t="s">
        <v>56</v>
      </c>
      <c r="D81" s="106" t="s">
        <v>51</v>
      </c>
      <c r="E81" s="45"/>
      <c r="F81" s="108" t="s">
        <v>63</v>
      </c>
      <c r="G81" s="99">
        <v>100</v>
      </c>
      <c r="H81" s="117">
        <f t="shared" si="9"/>
        <v>15.814581458145815</v>
      </c>
      <c r="I81" s="37"/>
      <c r="J81" s="111"/>
      <c r="K81" s="111"/>
      <c r="L81" s="111"/>
      <c r="M81" s="38"/>
      <c r="N81" s="39">
        <f t="shared" si="14"/>
        <v>15.814581458145815</v>
      </c>
      <c r="O81" s="43"/>
      <c r="P81" s="41">
        <f aca="true" t="shared" si="15" ref="P81:P95">IF(F81="Milano","X","")</f>
      </c>
    </row>
    <row r="82" spans="1:16" ht="28.5" customHeight="1">
      <c r="A82" s="42">
        <v>70</v>
      </c>
      <c r="B82" s="101">
        <v>41282</v>
      </c>
      <c r="C82" s="106" t="s">
        <v>56</v>
      </c>
      <c r="D82" s="106" t="s">
        <v>50</v>
      </c>
      <c r="E82" s="107"/>
      <c r="F82" s="108" t="s">
        <v>63</v>
      </c>
      <c r="G82" s="99"/>
      <c r="H82" s="117">
        <f t="shared" si="9"/>
        <v>0</v>
      </c>
      <c r="I82" s="37">
        <v>2.1</v>
      </c>
      <c r="J82" s="111"/>
      <c r="K82" s="111"/>
      <c r="L82" s="111"/>
      <c r="M82" s="38"/>
      <c r="N82" s="39">
        <f t="shared" si="14"/>
        <v>2.1</v>
      </c>
      <c r="O82" s="43"/>
      <c r="P82" s="41">
        <f t="shared" si="15"/>
      </c>
    </row>
    <row r="83" spans="1:16" ht="28.5" customHeight="1">
      <c r="A83" s="42">
        <v>71</v>
      </c>
      <c r="B83" s="101">
        <v>41282</v>
      </c>
      <c r="C83" s="106" t="s">
        <v>56</v>
      </c>
      <c r="D83" s="106" t="s">
        <v>50</v>
      </c>
      <c r="E83" s="107"/>
      <c r="F83" s="108" t="s">
        <v>63</v>
      </c>
      <c r="G83" s="109"/>
      <c r="H83" s="117">
        <f t="shared" si="9"/>
        <v>0</v>
      </c>
      <c r="I83" s="37">
        <v>2.1</v>
      </c>
      <c r="J83" s="111"/>
      <c r="K83" s="111"/>
      <c r="L83" s="111"/>
      <c r="M83" s="38"/>
      <c r="N83" s="39">
        <f t="shared" si="14"/>
        <v>2.1</v>
      </c>
      <c r="O83" s="43"/>
      <c r="P83" s="41">
        <f t="shared" si="15"/>
      </c>
    </row>
    <row r="84" spans="1:16" ht="28.5" customHeight="1">
      <c r="A84" s="42">
        <v>72</v>
      </c>
      <c r="B84" s="101">
        <v>41282</v>
      </c>
      <c r="C84" s="106" t="s">
        <v>56</v>
      </c>
      <c r="D84" s="106" t="s">
        <v>52</v>
      </c>
      <c r="E84" s="69"/>
      <c r="F84" s="108" t="s">
        <v>63</v>
      </c>
      <c r="G84" s="109"/>
      <c r="H84" s="117">
        <f t="shared" si="9"/>
        <v>0</v>
      </c>
      <c r="I84" s="37"/>
      <c r="J84" s="111"/>
      <c r="K84" s="111"/>
      <c r="L84" s="111"/>
      <c r="M84" s="38">
        <v>4.2</v>
      </c>
      <c r="N84" s="39">
        <f t="shared" si="14"/>
        <v>4.2</v>
      </c>
      <c r="O84" s="43"/>
      <c r="P84" s="41">
        <f t="shared" si="15"/>
      </c>
    </row>
    <row r="85" spans="1:16" ht="28.5" customHeight="1">
      <c r="A85" s="42">
        <v>73</v>
      </c>
      <c r="B85" s="101">
        <v>41283</v>
      </c>
      <c r="C85" s="106" t="s">
        <v>53</v>
      </c>
      <c r="D85" s="106" t="s">
        <v>50</v>
      </c>
      <c r="E85" s="69"/>
      <c r="F85" s="108" t="s">
        <v>55</v>
      </c>
      <c r="G85" s="109"/>
      <c r="H85" s="117">
        <f t="shared" si="9"/>
        <v>0</v>
      </c>
      <c r="I85" s="37">
        <v>2.1</v>
      </c>
      <c r="J85" s="111"/>
      <c r="K85" s="111"/>
      <c r="L85" s="111"/>
      <c r="M85" s="38"/>
      <c r="N85" s="39">
        <f t="shared" si="14"/>
        <v>2.1</v>
      </c>
      <c r="O85" s="43"/>
      <c r="P85" s="41">
        <f t="shared" si="15"/>
      </c>
    </row>
    <row r="86" spans="1:16" ht="28.5" customHeight="1">
      <c r="A86" s="42">
        <v>74</v>
      </c>
      <c r="B86" s="101">
        <v>41283</v>
      </c>
      <c r="C86" s="106" t="s">
        <v>53</v>
      </c>
      <c r="D86" s="106" t="s">
        <v>50</v>
      </c>
      <c r="E86" s="107"/>
      <c r="F86" s="108" t="s">
        <v>55</v>
      </c>
      <c r="G86" s="109"/>
      <c r="H86" s="117">
        <f t="shared" si="9"/>
        <v>0</v>
      </c>
      <c r="I86" s="37">
        <v>2.1</v>
      </c>
      <c r="J86" s="111"/>
      <c r="K86" s="111"/>
      <c r="L86" s="111"/>
      <c r="M86" s="38"/>
      <c r="N86" s="39">
        <f t="shared" si="14"/>
        <v>2.1</v>
      </c>
      <c r="O86" s="43"/>
      <c r="P86" s="41">
        <f t="shared" si="15"/>
      </c>
    </row>
    <row r="87" spans="1:16" ht="28.5" customHeight="1">
      <c r="A87" s="42">
        <v>75</v>
      </c>
      <c r="B87" s="101">
        <v>41283</v>
      </c>
      <c r="C87" s="106" t="s">
        <v>53</v>
      </c>
      <c r="D87" s="106" t="s">
        <v>54</v>
      </c>
      <c r="E87" s="107"/>
      <c r="F87" s="108" t="s">
        <v>55</v>
      </c>
      <c r="G87" s="109"/>
      <c r="H87" s="117">
        <f t="shared" si="9"/>
        <v>0</v>
      </c>
      <c r="I87" s="37">
        <v>2.1</v>
      </c>
      <c r="J87" s="111"/>
      <c r="K87" s="111"/>
      <c r="L87" s="111"/>
      <c r="M87" s="38"/>
      <c r="N87" s="39">
        <f t="shared" si="14"/>
        <v>2.1</v>
      </c>
      <c r="O87" s="43"/>
      <c r="P87" s="41">
        <f t="shared" si="15"/>
      </c>
    </row>
    <row r="88" spans="1:16" ht="28.5" customHeight="1">
      <c r="A88" s="42">
        <v>76</v>
      </c>
      <c r="B88" s="101">
        <v>41283</v>
      </c>
      <c r="C88" s="106" t="s">
        <v>53</v>
      </c>
      <c r="D88" s="106" t="s">
        <v>52</v>
      </c>
      <c r="E88" s="107"/>
      <c r="F88" s="108" t="s">
        <v>55</v>
      </c>
      <c r="G88" s="109"/>
      <c r="H88" s="117">
        <f t="shared" si="9"/>
        <v>0</v>
      </c>
      <c r="I88" s="37"/>
      <c r="J88" s="111"/>
      <c r="K88" s="111"/>
      <c r="L88" s="111"/>
      <c r="M88" s="38">
        <v>9.5</v>
      </c>
      <c r="N88" s="39">
        <f t="shared" si="14"/>
        <v>9.5</v>
      </c>
      <c r="O88" s="43"/>
      <c r="P88" s="41">
        <f t="shared" si="15"/>
      </c>
    </row>
    <row r="89" spans="1:16" ht="36.75" customHeight="1">
      <c r="A89" s="42">
        <v>77</v>
      </c>
      <c r="B89" s="101">
        <v>41283</v>
      </c>
      <c r="C89" s="106" t="s">
        <v>53</v>
      </c>
      <c r="D89" s="106" t="s">
        <v>51</v>
      </c>
      <c r="E89" s="107"/>
      <c r="F89" s="108" t="s">
        <v>55</v>
      </c>
      <c r="G89" s="109">
        <v>66</v>
      </c>
      <c r="H89" s="117">
        <f t="shared" si="9"/>
        <v>10.437623762376239</v>
      </c>
      <c r="I89" s="37"/>
      <c r="J89" s="111"/>
      <c r="K89" s="111"/>
      <c r="L89" s="111"/>
      <c r="M89" s="38"/>
      <c r="N89" s="39">
        <f t="shared" si="14"/>
        <v>10.437623762376239</v>
      </c>
      <c r="O89" s="43"/>
      <c r="P89" s="41">
        <f t="shared" si="15"/>
      </c>
    </row>
    <row r="90" spans="1:16" ht="33" customHeight="1">
      <c r="A90" s="42">
        <v>78</v>
      </c>
      <c r="B90" s="28">
        <v>41284</v>
      </c>
      <c r="C90" s="106" t="s">
        <v>56</v>
      </c>
      <c r="D90" s="106" t="s">
        <v>51</v>
      </c>
      <c r="E90" s="107"/>
      <c r="F90" s="108" t="s">
        <v>49</v>
      </c>
      <c r="G90" s="109">
        <v>72</v>
      </c>
      <c r="H90" s="117">
        <f t="shared" si="9"/>
        <v>11.386498649864986</v>
      </c>
      <c r="I90" s="37"/>
      <c r="J90" s="111"/>
      <c r="K90" s="111"/>
      <c r="L90" s="111"/>
      <c r="M90" s="38"/>
      <c r="N90" s="39">
        <f t="shared" si="14"/>
        <v>11.386498649864986</v>
      </c>
      <c r="O90" s="43"/>
      <c r="P90" s="41" t="str">
        <f t="shared" si="15"/>
        <v>X</v>
      </c>
    </row>
    <row r="91" spans="1:16" ht="34.5" customHeight="1">
      <c r="A91" s="42">
        <v>79</v>
      </c>
      <c r="B91" s="28">
        <v>41284</v>
      </c>
      <c r="C91" s="106" t="s">
        <v>56</v>
      </c>
      <c r="D91" s="106" t="s">
        <v>50</v>
      </c>
      <c r="E91" s="45"/>
      <c r="F91" s="108" t="s">
        <v>49</v>
      </c>
      <c r="G91" s="109"/>
      <c r="H91" s="117">
        <f aca="true" t="shared" si="16" ref="H91:H99">IF($E$3="si",($H$5/$H$6*G91),IF($E$3="no",G91*$H$4,0))</f>
        <v>0</v>
      </c>
      <c r="I91" s="37">
        <v>2.1</v>
      </c>
      <c r="J91" s="111"/>
      <c r="K91" s="111"/>
      <c r="L91" s="111"/>
      <c r="M91" s="38"/>
      <c r="N91" s="39">
        <f aca="true" t="shared" si="17" ref="N91:N99">SUM(H91:M91)</f>
        <v>2.1</v>
      </c>
      <c r="O91" s="43"/>
      <c r="P91" s="41" t="str">
        <f t="shared" si="15"/>
        <v>X</v>
      </c>
    </row>
    <row r="92" spans="1:16" ht="16.5">
      <c r="A92" s="42">
        <v>80</v>
      </c>
      <c r="B92" s="28">
        <v>41284</v>
      </c>
      <c r="C92" s="106" t="s">
        <v>56</v>
      </c>
      <c r="D92" s="106" t="s">
        <v>50</v>
      </c>
      <c r="E92" s="107"/>
      <c r="F92" s="108" t="s">
        <v>49</v>
      </c>
      <c r="G92" s="109"/>
      <c r="H92" s="117">
        <f t="shared" si="16"/>
        <v>0</v>
      </c>
      <c r="I92" s="37">
        <v>2.1</v>
      </c>
      <c r="J92" s="111"/>
      <c r="K92" s="111"/>
      <c r="L92" s="111"/>
      <c r="M92" s="38"/>
      <c r="N92" s="39">
        <f t="shared" si="17"/>
        <v>2.1</v>
      </c>
      <c r="O92" s="43"/>
      <c r="P92" s="41" t="str">
        <f t="shared" si="15"/>
        <v>X</v>
      </c>
    </row>
    <row r="93" spans="1:16" ht="22.5" customHeight="1">
      <c r="A93" s="42">
        <v>81</v>
      </c>
      <c r="B93" s="28">
        <v>41284</v>
      </c>
      <c r="C93" s="106" t="s">
        <v>56</v>
      </c>
      <c r="D93" s="106" t="s">
        <v>54</v>
      </c>
      <c r="E93" s="107"/>
      <c r="F93" s="108" t="s">
        <v>49</v>
      </c>
      <c r="G93" s="109"/>
      <c r="H93" s="117">
        <f t="shared" si="16"/>
        <v>0</v>
      </c>
      <c r="I93" s="37">
        <v>1</v>
      </c>
      <c r="J93" s="111"/>
      <c r="K93" s="111"/>
      <c r="L93" s="111"/>
      <c r="M93" s="38"/>
      <c r="N93" s="39">
        <f t="shared" si="17"/>
        <v>1</v>
      </c>
      <c r="O93" s="43"/>
      <c r="P93" s="41" t="str">
        <f t="shared" si="15"/>
        <v>X</v>
      </c>
    </row>
    <row r="94" spans="1:16" ht="24.75" customHeight="1">
      <c r="A94" s="42">
        <v>82</v>
      </c>
      <c r="B94" s="28">
        <v>41284</v>
      </c>
      <c r="C94" s="106" t="s">
        <v>56</v>
      </c>
      <c r="D94" s="106" t="s">
        <v>52</v>
      </c>
      <c r="E94" s="69"/>
      <c r="F94" s="108" t="s">
        <v>49</v>
      </c>
      <c r="G94" s="109"/>
      <c r="H94" s="117">
        <f t="shared" si="16"/>
        <v>0</v>
      </c>
      <c r="I94" s="37"/>
      <c r="J94" s="111"/>
      <c r="K94" s="111"/>
      <c r="L94" s="111"/>
      <c r="M94" s="38">
        <v>6.1</v>
      </c>
      <c r="N94" s="39">
        <f t="shared" si="17"/>
        <v>6.1</v>
      </c>
      <c r="O94" s="43"/>
      <c r="P94" s="41" t="str">
        <f t="shared" si="15"/>
        <v>X</v>
      </c>
    </row>
    <row r="95" spans="1:16" ht="30.75" customHeight="1">
      <c r="A95" s="42">
        <v>83</v>
      </c>
      <c r="B95" s="28">
        <v>41285</v>
      </c>
      <c r="C95" s="106" t="s">
        <v>56</v>
      </c>
      <c r="D95" s="106" t="s">
        <v>51</v>
      </c>
      <c r="E95" s="69"/>
      <c r="F95" s="108" t="s">
        <v>49</v>
      </c>
      <c r="G95" s="109">
        <v>72</v>
      </c>
      <c r="H95" s="117">
        <f t="shared" si="16"/>
        <v>11.386498649864986</v>
      </c>
      <c r="I95" s="37"/>
      <c r="J95" s="111"/>
      <c r="K95" s="111"/>
      <c r="L95" s="111"/>
      <c r="M95" s="38"/>
      <c r="N95" s="39">
        <f t="shared" si="17"/>
        <v>11.386498649864986</v>
      </c>
      <c r="O95" s="43"/>
      <c r="P95" s="41" t="str">
        <f t="shared" si="15"/>
        <v>X</v>
      </c>
    </row>
    <row r="96" spans="1:16" ht="34.5" customHeight="1">
      <c r="A96" s="42">
        <v>84</v>
      </c>
      <c r="B96" s="28">
        <v>41285</v>
      </c>
      <c r="C96" s="106" t="s">
        <v>56</v>
      </c>
      <c r="D96" s="106" t="s">
        <v>50</v>
      </c>
      <c r="E96" s="45"/>
      <c r="F96" s="108" t="s">
        <v>49</v>
      </c>
      <c r="G96" s="109"/>
      <c r="H96" s="117">
        <f t="shared" si="16"/>
        <v>0</v>
      </c>
      <c r="I96" s="37">
        <v>2.1</v>
      </c>
      <c r="J96" s="111"/>
      <c r="K96" s="111"/>
      <c r="L96" s="111"/>
      <c r="M96" s="38"/>
      <c r="N96" s="39">
        <f t="shared" si="17"/>
        <v>2.1</v>
      </c>
      <c r="O96" s="43"/>
      <c r="P96" s="41" t="str">
        <f aca="true" t="shared" si="18" ref="P96:P104">IF(F96="Milano","X","")</f>
        <v>X</v>
      </c>
    </row>
    <row r="97" spans="1:16" ht="30.75" customHeight="1">
      <c r="A97" s="42">
        <v>85</v>
      </c>
      <c r="B97" s="28">
        <v>41285</v>
      </c>
      <c r="C97" s="106" t="s">
        <v>56</v>
      </c>
      <c r="D97" s="106" t="s">
        <v>50</v>
      </c>
      <c r="E97" s="107"/>
      <c r="F97" s="108" t="s">
        <v>49</v>
      </c>
      <c r="G97" s="109"/>
      <c r="H97" s="117">
        <f t="shared" si="16"/>
        <v>0</v>
      </c>
      <c r="I97" s="37">
        <v>2.1</v>
      </c>
      <c r="J97" s="111"/>
      <c r="K97" s="111"/>
      <c r="L97" s="111"/>
      <c r="M97" s="38"/>
      <c r="N97" s="39">
        <f t="shared" si="17"/>
        <v>2.1</v>
      </c>
      <c r="O97" s="43"/>
      <c r="P97" s="41" t="str">
        <f t="shared" si="18"/>
        <v>X</v>
      </c>
    </row>
    <row r="98" spans="1:16" ht="21" customHeight="1">
      <c r="A98" s="42">
        <v>86</v>
      </c>
      <c r="B98" s="28">
        <v>41285</v>
      </c>
      <c r="C98" s="106" t="s">
        <v>56</v>
      </c>
      <c r="D98" s="106" t="s">
        <v>54</v>
      </c>
      <c r="E98" s="107"/>
      <c r="F98" s="108" t="s">
        <v>49</v>
      </c>
      <c r="G98" s="109"/>
      <c r="H98" s="117">
        <f t="shared" si="16"/>
        <v>0</v>
      </c>
      <c r="I98" s="37">
        <v>1</v>
      </c>
      <c r="J98" s="111"/>
      <c r="K98" s="111"/>
      <c r="L98" s="111"/>
      <c r="M98" s="38"/>
      <c r="N98" s="39">
        <f t="shared" si="17"/>
        <v>1</v>
      </c>
      <c r="O98" s="43"/>
      <c r="P98" s="41" t="str">
        <f t="shared" si="18"/>
        <v>X</v>
      </c>
    </row>
    <row r="99" spans="1:16" ht="22.5" customHeight="1">
      <c r="A99" s="42">
        <v>87</v>
      </c>
      <c r="B99" s="28">
        <v>41285</v>
      </c>
      <c r="C99" s="106" t="s">
        <v>56</v>
      </c>
      <c r="D99" s="106" t="s">
        <v>52</v>
      </c>
      <c r="E99" s="69"/>
      <c r="F99" s="108" t="s">
        <v>49</v>
      </c>
      <c r="G99" s="109"/>
      <c r="H99" s="117">
        <f t="shared" si="16"/>
        <v>0</v>
      </c>
      <c r="I99" s="37"/>
      <c r="J99" s="111"/>
      <c r="K99" s="111"/>
      <c r="L99" s="111"/>
      <c r="M99" s="38">
        <v>6.1</v>
      </c>
      <c r="N99" s="39">
        <f t="shared" si="17"/>
        <v>6.1</v>
      </c>
      <c r="O99" s="43"/>
      <c r="P99" s="41" t="str">
        <f t="shared" si="18"/>
        <v>X</v>
      </c>
    </row>
    <row r="100" spans="1:16" ht="30.75" customHeight="1">
      <c r="A100" s="42">
        <v>88</v>
      </c>
      <c r="B100" s="28">
        <v>41288</v>
      </c>
      <c r="C100" s="106" t="s">
        <v>56</v>
      </c>
      <c r="D100" s="106" t="s">
        <v>51</v>
      </c>
      <c r="E100" s="69"/>
      <c r="F100" s="108" t="s">
        <v>49</v>
      </c>
      <c r="G100" s="109">
        <v>72</v>
      </c>
      <c r="H100" s="117">
        <f>IF($E$3="si",($H$5/$H$6*G100),IF($E$3="no",G100*$H$4,0))</f>
        <v>11.386498649864986</v>
      </c>
      <c r="I100" s="37"/>
      <c r="J100" s="111"/>
      <c r="K100" s="111"/>
      <c r="L100" s="111"/>
      <c r="M100" s="38"/>
      <c r="N100" s="39">
        <f>SUM(H100:M100)</f>
        <v>11.386498649864986</v>
      </c>
      <c r="O100" s="43"/>
      <c r="P100" s="41" t="str">
        <f t="shared" si="18"/>
        <v>X</v>
      </c>
    </row>
    <row r="101" spans="1:16" ht="34.5" customHeight="1">
      <c r="A101" s="42">
        <v>89</v>
      </c>
      <c r="B101" s="28">
        <v>41288</v>
      </c>
      <c r="C101" s="106" t="s">
        <v>56</v>
      </c>
      <c r="D101" s="106" t="s">
        <v>50</v>
      </c>
      <c r="E101" s="45"/>
      <c r="F101" s="108" t="s">
        <v>49</v>
      </c>
      <c r="G101" s="109"/>
      <c r="H101" s="117">
        <f>IF($E$3="si",($H$5/$H$6*G101),IF($E$3="no",G101*$H$4,0))</f>
        <v>0</v>
      </c>
      <c r="I101" s="37">
        <v>2.1</v>
      </c>
      <c r="J101" s="111"/>
      <c r="K101" s="111"/>
      <c r="L101" s="111"/>
      <c r="M101" s="38"/>
      <c r="N101" s="39">
        <f>SUM(H101:M101)</f>
        <v>2.1</v>
      </c>
      <c r="O101" s="43"/>
      <c r="P101" s="41" t="str">
        <f t="shared" si="18"/>
        <v>X</v>
      </c>
    </row>
    <row r="102" spans="1:16" ht="30.75" customHeight="1">
      <c r="A102" s="42">
        <v>90</v>
      </c>
      <c r="B102" s="28">
        <v>41288</v>
      </c>
      <c r="C102" s="106" t="s">
        <v>56</v>
      </c>
      <c r="D102" s="106" t="s">
        <v>50</v>
      </c>
      <c r="E102" s="107"/>
      <c r="F102" s="108" t="s">
        <v>49</v>
      </c>
      <c r="G102" s="109"/>
      <c r="H102" s="117">
        <f>IF($E$3="si",($H$5/$H$6*G102),IF($E$3="no",G102*$H$4,0))</f>
        <v>0</v>
      </c>
      <c r="I102" s="37">
        <v>2.1</v>
      </c>
      <c r="J102" s="111"/>
      <c r="K102" s="111"/>
      <c r="L102" s="111"/>
      <c r="M102" s="38"/>
      <c r="N102" s="39">
        <f>SUM(H102:M102)</f>
        <v>2.1</v>
      </c>
      <c r="O102" s="43"/>
      <c r="P102" s="41" t="str">
        <f t="shared" si="18"/>
        <v>X</v>
      </c>
    </row>
    <row r="103" spans="1:16" ht="21" customHeight="1">
      <c r="A103" s="42">
        <v>91</v>
      </c>
      <c r="B103" s="28">
        <v>41288</v>
      </c>
      <c r="C103" s="106" t="s">
        <v>56</v>
      </c>
      <c r="D103" s="106" t="s">
        <v>54</v>
      </c>
      <c r="E103" s="107"/>
      <c r="F103" s="108" t="s">
        <v>49</v>
      </c>
      <c r="G103" s="109"/>
      <c r="H103" s="117">
        <f>IF($E$3="si",($H$5/$H$6*G103),IF($E$3="no",G103*$H$4,0))</f>
        <v>0</v>
      </c>
      <c r="I103" s="37">
        <v>1</v>
      </c>
      <c r="J103" s="111"/>
      <c r="K103" s="111"/>
      <c r="L103" s="111"/>
      <c r="M103" s="38"/>
      <c r="N103" s="39">
        <f>SUM(H103:M103)</f>
        <v>1</v>
      </c>
      <c r="O103" s="43"/>
      <c r="P103" s="41" t="str">
        <f t="shared" si="18"/>
        <v>X</v>
      </c>
    </row>
    <row r="104" spans="1:16" ht="22.5" customHeight="1">
      <c r="A104" s="42">
        <v>92</v>
      </c>
      <c r="B104" s="28"/>
      <c r="C104" s="106"/>
      <c r="D104" s="29"/>
      <c r="E104" s="69"/>
      <c r="F104" s="108"/>
      <c r="G104" s="109"/>
      <c r="H104" s="117">
        <f>IF($E$3="si",($H$5/$H$6*G104),IF($E$3="no",G104*$H$4,0))</f>
        <v>0</v>
      </c>
      <c r="I104" s="37"/>
      <c r="J104" s="111"/>
      <c r="K104" s="111"/>
      <c r="L104" s="111"/>
      <c r="M104" s="38"/>
      <c r="N104" s="39">
        <f>SUM(H104:M104)</f>
        <v>0</v>
      </c>
      <c r="O104" s="43"/>
      <c r="P104" s="41">
        <f t="shared" si="18"/>
      </c>
    </row>
    <row r="118" spans="1:16" ht="16.5">
      <c r="A118" s="60"/>
      <c r="B118" s="61"/>
      <c r="C118" s="61"/>
      <c r="D118" s="61"/>
      <c r="E118" s="61"/>
      <c r="F118" s="61"/>
      <c r="G118" s="61"/>
      <c r="H118" s="61"/>
      <c r="I118" s="61"/>
      <c r="J118" s="100"/>
      <c r="K118" s="100"/>
      <c r="L118" s="61"/>
      <c r="M118" s="61"/>
      <c r="N118" s="61"/>
      <c r="O118" s="61"/>
      <c r="P118" s="100"/>
    </row>
    <row r="119" spans="1:16" ht="16.5">
      <c r="A119" s="81"/>
      <c r="B119" s="82"/>
      <c r="C119" s="83"/>
      <c r="D119" s="84"/>
      <c r="E119" s="84"/>
      <c r="F119" s="85"/>
      <c r="G119" s="86"/>
      <c r="H119" s="87"/>
      <c r="I119" s="88"/>
      <c r="J119" s="100"/>
      <c r="K119" s="100"/>
      <c r="L119" s="88"/>
      <c r="M119" s="88"/>
      <c r="N119" s="89"/>
      <c r="O119" s="90"/>
      <c r="P119" s="100"/>
    </row>
    <row r="120" spans="1:16" ht="16.5">
      <c r="A120" s="60"/>
      <c r="B120" s="75" t="s">
        <v>42</v>
      </c>
      <c r="C120" s="75"/>
      <c r="D120" s="75"/>
      <c r="E120" s="61"/>
      <c r="F120" s="61"/>
      <c r="G120" s="75" t="s">
        <v>44</v>
      </c>
      <c r="H120" s="75"/>
      <c r="I120" s="75"/>
      <c r="J120" s="100"/>
      <c r="K120" s="100"/>
      <c r="L120" s="75" t="s">
        <v>43</v>
      </c>
      <c r="M120" s="75"/>
      <c r="N120" s="75"/>
      <c r="O120" s="61"/>
      <c r="P120" s="100"/>
    </row>
    <row r="121" spans="1:16" ht="16.5">
      <c r="A121" s="60"/>
      <c r="B121" s="61"/>
      <c r="C121" s="61"/>
      <c r="D121" s="61"/>
      <c r="E121" s="61"/>
      <c r="F121" s="61"/>
      <c r="G121" s="61"/>
      <c r="H121" s="61"/>
      <c r="I121" s="61"/>
      <c r="J121" s="100"/>
      <c r="K121" s="100"/>
      <c r="L121" s="61"/>
      <c r="M121" s="61"/>
      <c r="N121" s="61"/>
      <c r="O121" s="61"/>
      <c r="P121" s="100"/>
    </row>
    <row r="122" spans="1:16" ht="16.5">
      <c r="A122" s="60"/>
      <c r="B122" s="61"/>
      <c r="C122" s="61"/>
      <c r="D122" s="61"/>
      <c r="E122" s="61"/>
      <c r="F122" s="61"/>
      <c r="G122" s="61"/>
      <c r="H122" s="61"/>
      <c r="I122" s="61"/>
      <c r="J122" s="100"/>
      <c r="K122" s="100"/>
      <c r="L122" s="61"/>
      <c r="M122" s="61"/>
      <c r="N122" s="61"/>
      <c r="O122" s="61"/>
      <c r="P122" s="100"/>
    </row>
  </sheetData>
  <sheetProtection/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J8:J10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19 N11:N104">
      <formula1>0</formula1>
    </dataValidation>
    <dataValidation type="decimal" operator="greaterThanOrEqual" allowBlank="1" showErrorMessage="1" errorTitle="Valore" error="Inserire un numero maggiore o uguale a 0 (zero)!" sqref="H119:M119 K17:K32 L11:M32 H12:J32 H11:K11 H33:M104">
      <formula1>0</formula1>
    </dataValidation>
    <dataValidation type="textLength" operator="greaterThan" allowBlank="1" showErrorMessage="1" sqref="D119:E119 E81 E91 E96 E101">
      <formula1>1</formula1>
    </dataValidation>
    <dataValidation type="textLength" operator="greaterThan" sqref="F119 G20:G32">
      <formula1>1</formula1>
    </dataValidation>
    <dataValidation type="date" operator="greaterThanOrEqual" showErrorMessage="1" errorTitle="Data" error="Inserire una data superiore al 1/11/2000" sqref="B119">
      <formula1>36831</formula1>
    </dataValidation>
    <dataValidation type="textLength" operator="greaterThan" allowBlank="1" sqref="C119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'Nota Spese Italia'!$Q$1:$Q$2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0"/>
  <headerFooter alignWithMargins="0">
    <oddHeader>&amp;L&amp;"Gulim,Normale"&amp;36Hacking Team srl&amp;R&amp;"Gulim,Normale"&amp;28&amp;U   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Danilo Cordoni</cp:lastModifiedBy>
  <cp:lastPrinted>2013-01-15T12:57:31Z</cp:lastPrinted>
  <dcterms:created xsi:type="dcterms:W3CDTF">2007-03-06T14:42:56Z</dcterms:created>
  <dcterms:modified xsi:type="dcterms:W3CDTF">2013-01-15T13:00:37Z</dcterms:modified>
  <cp:category/>
  <cp:version/>
  <cp:contentType/>
  <cp:contentStatus/>
  <cp:revision>1</cp:revision>
</cp:coreProperties>
</file>