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130" tabRatio="433"/>
  </bookViews>
  <sheets>
    <sheet name="Anticipi EUR" sheetId="1" r:id="rId1"/>
    <sheet name="Anticipi USD" sheetId="4" r:id="rId2"/>
    <sheet name="Anticipi AED" sheetId="5" r:id="rId3"/>
    <sheet name="Anticipi IDR" sheetId="6" r:id="rId4"/>
    <sheet name="Anticipi SAR" sheetId="7" r:id="rId5"/>
    <sheet name="Anticipi BRL" sheetId="8" r:id="rId6"/>
  </sheets>
  <definedNames>
    <definedName name="_xlnm.Print_Area" localSheetId="2">'Anticipi AED'!$A$1:$R$60</definedName>
    <definedName name="_xlnm.Print_Area" localSheetId="5">'Anticipi BRL'!$A$1:$R$60</definedName>
    <definedName name="_xlnm.Print_Area" localSheetId="0">'Anticipi EUR'!$A$1:$S$135</definedName>
    <definedName name="_xlnm.Print_Area" localSheetId="3">'Anticipi IDR'!$A$1:$R$60</definedName>
    <definedName name="_xlnm.Print_Area" localSheetId="4">'Anticipi SAR'!$A$1:$R$60</definedName>
    <definedName name="_xlnm.Print_Area" localSheetId="1">'Anticipi USD'!$A$1:$R$60</definedName>
    <definedName name="_xlnm.Print_Titles" localSheetId="2">'Anticipi AED'!$1:$10</definedName>
    <definedName name="_xlnm.Print_Titles" localSheetId="5">'Anticipi BRL'!$1:$10</definedName>
    <definedName name="_xlnm.Print_Titles" localSheetId="0">'Anticipi EUR'!$7:$10</definedName>
    <definedName name="_xlnm.Print_Titles" localSheetId="3">'Anticipi IDR'!$1:$10</definedName>
    <definedName name="_xlnm.Print_Titles" localSheetId="4">'Anticipi SAR'!$1:$10</definedName>
    <definedName name="_xlnm.Print_Titles" localSheetId="1">'Anticipi USD'!$1:$10</definedName>
  </definedNames>
  <calcPr calcId="145621"/>
</workbook>
</file>

<file path=xl/calcChain.xml><?xml version="1.0" encoding="utf-8"?>
<calcChain xmlns="http://schemas.openxmlformats.org/spreadsheetml/2006/main">
  <c r="P55" i="8" l="1"/>
  <c r="H55" i="8"/>
  <c r="N55" i="8" s="1"/>
  <c r="P54" i="8"/>
  <c r="H54" i="8"/>
  <c r="N54" i="8" s="1"/>
  <c r="P53" i="8"/>
  <c r="H53" i="8"/>
  <c r="N53" i="8" s="1"/>
  <c r="P52" i="8"/>
  <c r="N52" i="8"/>
  <c r="H52" i="8"/>
  <c r="P51" i="8"/>
  <c r="H51" i="8"/>
  <c r="N51" i="8" s="1"/>
  <c r="P50" i="8"/>
  <c r="H50" i="8"/>
  <c r="N50" i="8" s="1"/>
  <c r="P49" i="8"/>
  <c r="H49" i="8"/>
  <c r="N49" i="8" s="1"/>
  <c r="P48" i="8"/>
  <c r="N48" i="8"/>
  <c r="H48" i="8"/>
  <c r="P47" i="8"/>
  <c r="H47" i="8"/>
  <c r="N47" i="8" s="1"/>
  <c r="P46" i="8"/>
  <c r="H46" i="8"/>
  <c r="N46" i="8" s="1"/>
  <c r="P45" i="8"/>
  <c r="H45" i="8"/>
  <c r="N45" i="8" s="1"/>
  <c r="P44" i="8"/>
  <c r="N44" i="8"/>
  <c r="H44" i="8"/>
  <c r="P43" i="8"/>
  <c r="H43" i="8"/>
  <c r="N43" i="8" s="1"/>
  <c r="P42" i="8"/>
  <c r="H42" i="8"/>
  <c r="N42" i="8" s="1"/>
  <c r="P41" i="8"/>
  <c r="H41" i="8"/>
  <c r="N41" i="8" s="1"/>
  <c r="P40" i="8"/>
  <c r="N40" i="8"/>
  <c r="H40" i="8"/>
  <c r="P39" i="8"/>
  <c r="H39" i="8"/>
  <c r="N39" i="8" s="1"/>
  <c r="P38" i="8"/>
  <c r="H38" i="8"/>
  <c r="N38" i="8" s="1"/>
  <c r="P37" i="8"/>
  <c r="H37" i="8"/>
  <c r="N37" i="8" s="1"/>
  <c r="P36" i="8"/>
  <c r="N36" i="8"/>
  <c r="H36" i="8"/>
  <c r="P35" i="8"/>
  <c r="H35" i="8"/>
  <c r="N35" i="8" s="1"/>
  <c r="P34" i="8"/>
  <c r="H34" i="8"/>
  <c r="N34" i="8" s="1"/>
  <c r="P33" i="8"/>
  <c r="H33" i="8"/>
  <c r="N33" i="8" s="1"/>
  <c r="P32" i="8"/>
  <c r="N32" i="8"/>
  <c r="H32" i="8"/>
  <c r="P31" i="8"/>
  <c r="H31" i="8"/>
  <c r="N31" i="8" s="1"/>
  <c r="P30" i="8"/>
  <c r="H30" i="8"/>
  <c r="N30" i="8" s="1"/>
  <c r="P29" i="8"/>
  <c r="H29" i="8"/>
  <c r="N29" i="8" s="1"/>
  <c r="P28" i="8"/>
  <c r="N28" i="8"/>
  <c r="H28" i="8"/>
  <c r="P27" i="8"/>
  <c r="H27" i="8"/>
  <c r="N27" i="8" s="1"/>
  <c r="P26" i="8"/>
  <c r="H26" i="8"/>
  <c r="N26" i="8" s="1"/>
  <c r="P25" i="8"/>
  <c r="H25" i="8"/>
  <c r="N25" i="8" s="1"/>
  <c r="P24" i="8"/>
  <c r="N24" i="8"/>
  <c r="H24" i="8"/>
  <c r="P23" i="8"/>
  <c r="H23" i="8"/>
  <c r="N23" i="8" s="1"/>
  <c r="P22" i="8"/>
  <c r="H22" i="8"/>
  <c r="N22" i="8" s="1"/>
  <c r="P21" i="8"/>
  <c r="H21" i="8"/>
  <c r="N21" i="8" s="1"/>
  <c r="P20" i="8"/>
  <c r="N20" i="8"/>
  <c r="H20" i="8"/>
  <c r="P19" i="8"/>
  <c r="H19" i="8"/>
  <c r="N19" i="8" s="1"/>
  <c r="P18" i="8"/>
  <c r="H18" i="8"/>
  <c r="N18" i="8" s="1"/>
  <c r="P17" i="8"/>
  <c r="H17" i="8"/>
  <c r="N17" i="8" s="1"/>
  <c r="P16" i="8"/>
  <c r="N16" i="8"/>
  <c r="H16" i="8"/>
  <c r="P15" i="8"/>
  <c r="H15" i="8"/>
  <c r="N15" i="8" s="1"/>
  <c r="P14" i="8"/>
  <c r="H14" i="8"/>
  <c r="N14" i="8" s="1"/>
  <c r="P13" i="8"/>
  <c r="H13" i="8"/>
  <c r="N13" i="8" s="1"/>
  <c r="H12" i="8"/>
  <c r="N12" i="8" s="1"/>
  <c r="H11" i="8"/>
  <c r="N11" i="8" s="1"/>
  <c r="O7" i="8"/>
  <c r="P3" i="8" s="1"/>
  <c r="M7" i="8"/>
  <c r="L7" i="8"/>
  <c r="K7" i="8"/>
  <c r="J7" i="8"/>
  <c r="I7" i="8"/>
  <c r="G7" i="8"/>
  <c r="P55" i="7"/>
  <c r="N55" i="7"/>
  <c r="H55" i="7"/>
  <c r="P54" i="7"/>
  <c r="H54" i="7"/>
  <c r="N54" i="7" s="1"/>
  <c r="P53" i="7"/>
  <c r="N53" i="7"/>
  <c r="H53" i="7"/>
  <c r="P52" i="7"/>
  <c r="H52" i="7"/>
  <c r="N52" i="7" s="1"/>
  <c r="P51" i="7"/>
  <c r="N51" i="7"/>
  <c r="H51" i="7"/>
  <c r="P50" i="7"/>
  <c r="H50" i="7"/>
  <c r="N50" i="7" s="1"/>
  <c r="P49" i="7"/>
  <c r="N49" i="7"/>
  <c r="H49" i="7"/>
  <c r="P48" i="7"/>
  <c r="H48" i="7"/>
  <c r="N48" i="7" s="1"/>
  <c r="P47" i="7"/>
  <c r="N47" i="7"/>
  <c r="H47" i="7"/>
  <c r="P46" i="7"/>
  <c r="H46" i="7"/>
  <c r="N46" i="7" s="1"/>
  <c r="P45" i="7"/>
  <c r="N45" i="7"/>
  <c r="H45" i="7"/>
  <c r="P44" i="7"/>
  <c r="H44" i="7"/>
  <c r="N44" i="7" s="1"/>
  <c r="P43" i="7"/>
  <c r="N43" i="7"/>
  <c r="H43" i="7"/>
  <c r="P42" i="7"/>
  <c r="H42" i="7"/>
  <c r="N42" i="7" s="1"/>
  <c r="P41" i="7"/>
  <c r="N41" i="7"/>
  <c r="H41" i="7"/>
  <c r="P40" i="7"/>
  <c r="H40" i="7"/>
  <c r="N40" i="7" s="1"/>
  <c r="P39" i="7"/>
  <c r="N39" i="7"/>
  <c r="H39" i="7"/>
  <c r="P38" i="7"/>
  <c r="H38" i="7"/>
  <c r="N38" i="7" s="1"/>
  <c r="P37" i="7"/>
  <c r="N37" i="7"/>
  <c r="H37" i="7"/>
  <c r="P36" i="7"/>
  <c r="H36" i="7"/>
  <c r="N36" i="7" s="1"/>
  <c r="P35" i="7"/>
  <c r="N35" i="7"/>
  <c r="H35" i="7"/>
  <c r="P34" i="7"/>
  <c r="H34" i="7"/>
  <c r="N34" i="7" s="1"/>
  <c r="P33" i="7"/>
  <c r="N33" i="7"/>
  <c r="H33" i="7"/>
  <c r="P32" i="7"/>
  <c r="H32" i="7"/>
  <c r="N32" i="7" s="1"/>
  <c r="P31" i="7"/>
  <c r="N31" i="7"/>
  <c r="H31" i="7"/>
  <c r="P30" i="7"/>
  <c r="H30" i="7"/>
  <c r="N30" i="7" s="1"/>
  <c r="P29" i="7"/>
  <c r="N29" i="7"/>
  <c r="H29" i="7"/>
  <c r="P28" i="7"/>
  <c r="H28" i="7"/>
  <c r="N28" i="7" s="1"/>
  <c r="P27" i="7"/>
  <c r="N27" i="7"/>
  <c r="H27" i="7"/>
  <c r="P26" i="7"/>
  <c r="H26" i="7"/>
  <c r="N26" i="7" s="1"/>
  <c r="P25" i="7"/>
  <c r="N25" i="7"/>
  <c r="H25" i="7"/>
  <c r="P24" i="7"/>
  <c r="H24" i="7"/>
  <c r="N24" i="7" s="1"/>
  <c r="P23" i="7"/>
  <c r="N23" i="7"/>
  <c r="H23" i="7"/>
  <c r="P22" i="7"/>
  <c r="H22" i="7"/>
  <c r="N22" i="7" s="1"/>
  <c r="P21" i="7"/>
  <c r="N21" i="7"/>
  <c r="H21" i="7"/>
  <c r="P20" i="7"/>
  <c r="H20" i="7"/>
  <c r="N20" i="7" s="1"/>
  <c r="P19" i="7"/>
  <c r="N19" i="7"/>
  <c r="H19" i="7"/>
  <c r="P18" i="7"/>
  <c r="H18" i="7"/>
  <c r="N18" i="7" s="1"/>
  <c r="P17" i="7"/>
  <c r="N17" i="7"/>
  <c r="H17" i="7"/>
  <c r="P16" i="7"/>
  <c r="H16" i="7"/>
  <c r="N16" i="7" s="1"/>
  <c r="P15" i="7"/>
  <c r="N15" i="7"/>
  <c r="H15" i="7"/>
  <c r="P14" i="7"/>
  <c r="H14" i="7"/>
  <c r="N14" i="7" s="1"/>
  <c r="P13" i="7"/>
  <c r="N13" i="7"/>
  <c r="H13" i="7"/>
  <c r="N12" i="7"/>
  <c r="H12" i="7"/>
  <c r="N11" i="7"/>
  <c r="H11" i="7"/>
  <c r="O7" i="7"/>
  <c r="M7" i="7"/>
  <c r="L7" i="7"/>
  <c r="K7" i="7"/>
  <c r="J7" i="7"/>
  <c r="I7" i="7"/>
  <c r="H7" i="7"/>
  <c r="G7" i="7"/>
  <c r="P3" i="7"/>
  <c r="P55" i="6"/>
  <c r="N55" i="6"/>
  <c r="H55" i="6"/>
  <c r="P54" i="6"/>
  <c r="H54" i="6"/>
  <c r="N54" i="6" s="1"/>
  <c r="P53" i="6"/>
  <c r="N53" i="6"/>
  <c r="H53" i="6"/>
  <c r="P52" i="6"/>
  <c r="H52" i="6"/>
  <c r="N52" i="6" s="1"/>
  <c r="P51" i="6"/>
  <c r="N51" i="6"/>
  <c r="H51" i="6"/>
  <c r="P50" i="6"/>
  <c r="H50" i="6"/>
  <c r="N50" i="6" s="1"/>
  <c r="P49" i="6"/>
  <c r="N49" i="6"/>
  <c r="H49" i="6"/>
  <c r="P48" i="6"/>
  <c r="H48" i="6"/>
  <c r="N48" i="6" s="1"/>
  <c r="P47" i="6"/>
  <c r="N47" i="6"/>
  <c r="H47" i="6"/>
  <c r="P46" i="6"/>
  <c r="H46" i="6"/>
  <c r="N46" i="6" s="1"/>
  <c r="P45" i="6"/>
  <c r="N45" i="6"/>
  <c r="H45" i="6"/>
  <c r="P44" i="6"/>
  <c r="H44" i="6"/>
  <c r="N44" i="6" s="1"/>
  <c r="P43" i="6"/>
  <c r="N43" i="6"/>
  <c r="H43" i="6"/>
  <c r="P42" i="6"/>
  <c r="H42" i="6"/>
  <c r="N42" i="6" s="1"/>
  <c r="P41" i="6"/>
  <c r="N41" i="6"/>
  <c r="H41" i="6"/>
  <c r="P40" i="6"/>
  <c r="H40" i="6"/>
  <c r="N40" i="6" s="1"/>
  <c r="P39" i="6"/>
  <c r="N39" i="6"/>
  <c r="H39" i="6"/>
  <c r="P38" i="6"/>
  <c r="H38" i="6"/>
  <c r="N38" i="6" s="1"/>
  <c r="P37" i="6"/>
  <c r="N37" i="6"/>
  <c r="H37" i="6"/>
  <c r="P36" i="6"/>
  <c r="H36" i="6"/>
  <c r="N36" i="6" s="1"/>
  <c r="P35" i="6"/>
  <c r="N35" i="6"/>
  <c r="H35" i="6"/>
  <c r="P34" i="6"/>
  <c r="H34" i="6"/>
  <c r="N34" i="6" s="1"/>
  <c r="P33" i="6"/>
  <c r="N33" i="6"/>
  <c r="H33" i="6"/>
  <c r="P32" i="6"/>
  <c r="H32" i="6"/>
  <c r="N32" i="6" s="1"/>
  <c r="P31" i="6"/>
  <c r="N31" i="6"/>
  <c r="H31" i="6"/>
  <c r="P30" i="6"/>
  <c r="H30" i="6"/>
  <c r="N30" i="6" s="1"/>
  <c r="P29" i="6"/>
  <c r="N29" i="6"/>
  <c r="H29" i="6"/>
  <c r="P28" i="6"/>
  <c r="H28" i="6"/>
  <c r="N28" i="6" s="1"/>
  <c r="P27" i="6"/>
  <c r="N27" i="6"/>
  <c r="H27" i="6"/>
  <c r="P26" i="6"/>
  <c r="H26" i="6"/>
  <c r="N26" i="6" s="1"/>
  <c r="P25" i="6"/>
  <c r="N25" i="6"/>
  <c r="H25" i="6"/>
  <c r="P24" i="6"/>
  <c r="H24" i="6"/>
  <c r="N24" i="6" s="1"/>
  <c r="P23" i="6"/>
  <c r="N23" i="6"/>
  <c r="H23" i="6"/>
  <c r="P22" i="6"/>
  <c r="H22" i="6"/>
  <c r="N22" i="6" s="1"/>
  <c r="P21" i="6"/>
  <c r="N21" i="6"/>
  <c r="H21" i="6"/>
  <c r="P20" i="6"/>
  <c r="H20" i="6"/>
  <c r="N20" i="6" s="1"/>
  <c r="P19" i="6"/>
  <c r="N19" i="6"/>
  <c r="H19" i="6"/>
  <c r="P18" i="6"/>
  <c r="H18" i="6"/>
  <c r="N18" i="6" s="1"/>
  <c r="P17" i="6"/>
  <c r="N17" i="6"/>
  <c r="H17" i="6"/>
  <c r="P16" i="6"/>
  <c r="H16" i="6"/>
  <c r="N16" i="6" s="1"/>
  <c r="P15" i="6"/>
  <c r="N15" i="6"/>
  <c r="H15" i="6"/>
  <c r="P14" i="6"/>
  <c r="H14" i="6"/>
  <c r="N14" i="6" s="1"/>
  <c r="P13" i="6"/>
  <c r="N13" i="6"/>
  <c r="H13" i="6"/>
  <c r="N12" i="6"/>
  <c r="H12" i="6"/>
  <c r="N11" i="6"/>
  <c r="H11" i="6"/>
  <c r="O7" i="6"/>
  <c r="M7" i="6"/>
  <c r="L7" i="6"/>
  <c r="K7" i="6"/>
  <c r="J7" i="6"/>
  <c r="I7" i="6"/>
  <c r="H7" i="6"/>
  <c r="G7" i="6"/>
  <c r="P3" i="6"/>
  <c r="P55" i="5"/>
  <c r="H55" i="5"/>
  <c r="N55" i="5" s="1"/>
  <c r="P54" i="5"/>
  <c r="H54" i="5"/>
  <c r="N54" i="5" s="1"/>
  <c r="P53" i="5"/>
  <c r="H53" i="5"/>
  <c r="N53" i="5" s="1"/>
  <c r="P52" i="5"/>
  <c r="N52" i="5"/>
  <c r="H52" i="5"/>
  <c r="P51" i="5"/>
  <c r="H51" i="5"/>
  <c r="N51" i="5" s="1"/>
  <c r="P50" i="5"/>
  <c r="H50" i="5"/>
  <c r="N50" i="5" s="1"/>
  <c r="P49" i="5"/>
  <c r="H49" i="5"/>
  <c r="N49" i="5" s="1"/>
  <c r="P48" i="5"/>
  <c r="N48" i="5"/>
  <c r="H48" i="5"/>
  <c r="P47" i="5"/>
  <c r="H47" i="5"/>
  <c r="N47" i="5" s="1"/>
  <c r="P46" i="5"/>
  <c r="H46" i="5"/>
  <c r="N46" i="5" s="1"/>
  <c r="P45" i="5"/>
  <c r="H45" i="5"/>
  <c r="N45" i="5" s="1"/>
  <c r="P44" i="5"/>
  <c r="N44" i="5"/>
  <c r="H44" i="5"/>
  <c r="P43" i="5"/>
  <c r="H43" i="5"/>
  <c r="N43" i="5" s="1"/>
  <c r="P42" i="5"/>
  <c r="H42" i="5"/>
  <c r="N42" i="5" s="1"/>
  <c r="P41" i="5"/>
  <c r="H41" i="5"/>
  <c r="N41" i="5" s="1"/>
  <c r="P40" i="5"/>
  <c r="N40" i="5"/>
  <c r="H40" i="5"/>
  <c r="P39" i="5"/>
  <c r="H39" i="5"/>
  <c r="N39" i="5" s="1"/>
  <c r="P38" i="5"/>
  <c r="H38" i="5"/>
  <c r="N38" i="5" s="1"/>
  <c r="P37" i="5"/>
  <c r="H37" i="5"/>
  <c r="N37" i="5" s="1"/>
  <c r="P36" i="5"/>
  <c r="N36" i="5"/>
  <c r="H36" i="5"/>
  <c r="P35" i="5"/>
  <c r="H35" i="5"/>
  <c r="N35" i="5" s="1"/>
  <c r="P34" i="5"/>
  <c r="H34" i="5"/>
  <c r="N34" i="5" s="1"/>
  <c r="P33" i="5"/>
  <c r="H33" i="5"/>
  <c r="N33" i="5" s="1"/>
  <c r="P32" i="5"/>
  <c r="N32" i="5"/>
  <c r="H32" i="5"/>
  <c r="P31" i="5"/>
  <c r="H31" i="5"/>
  <c r="N31" i="5" s="1"/>
  <c r="P30" i="5"/>
  <c r="H30" i="5"/>
  <c r="N30" i="5" s="1"/>
  <c r="P29" i="5"/>
  <c r="H29" i="5"/>
  <c r="N29" i="5" s="1"/>
  <c r="P28" i="5"/>
  <c r="N28" i="5"/>
  <c r="H28" i="5"/>
  <c r="P27" i="5"/>
  <c r="H27" i="5"/>
  <c r="N27" i="5" s="1"/>
  <c r="P26" i="5"/>
  <c r="H26" i="5"/>
  <c r="N26" i="5" s="1"/>
  <c r="P25" i="5"/>
  <c r="H25" i="5"/>
  <c r="N25" i="5" s="1"/>
  <c r="P24" i="5"/>
  <c r="N24" i="5"/>
  <c r="H24" i="5"/>
  <c r="P23" i="5"/>
  <c r="H23" i="5"/>
  <c r="N23" i="5" s="1"/>
  <c r="P22" i="5"/>
  <c r="H22" i="5"/>
  <c r="N22" i="5" s="1"/>
  <c r="P21" i="5"/>
  <c r="H21" i="5"/>
  <c r="N21" i="5" s="1"/>
  <c r="P20" i="5"/>
  <c r="N20" i="5"/>
  <c r="H20" i="5"/>
  <c r="P19" i="5"/>
  <c r="H19" i="5"/>
  <c r="N19" i="5" s="1"/>
  <c r="P18" i="5"/>
  <c r="H18" i="5"/>
  <c r="N18" i="5" s="1"/>
  <c r="P17" i="5"/>
  <c r="H17" i="5"/>
  <c r="N17" i="5" s="1"/>
  <c r="P16" i="5"/>
  <c r="N16" i="5"/>
  <c r="H16" i="5"/>
  <c r="P15" i="5"/>
  <c r="H15" i="5"/>
  <c r="N15" i="5" s="1"/>
  <c r="P14" i="5"/>
  <c r="H14" i="5"/>
  <c r="N14" i="5" s="1"/>
  <c r="P13" i="5"/>
  <c r="H13" i="5"/>
  <c r="N13" i="5" s="1"/>
  <c r="H12" i="5"/>
  <c r="N12" i="5" s="1"/>
  <c r="H11" i="5"/>
  <c r="N11" i="5" s="1"/>
  <c r="O7" i="5"/>
  <c r="P3" i="5" s="1"/>
  <c r="M7" i="5"/>
  <c r="L7" i="5"/>
  <c r="K7" i="5"/>
  <c r="J7" i="5"/>
  <c r="I7" i="5"/>
  <c r="G7" i="5"/>
  <c r="N7" i="8" l="1"/>
  <c r="H7" i="8"/>
  <c r="P1" i="8" s="1"/>
  <c r="P1" i="7"/>
  <c r="P5" i="7" s="1"/>
  <c r="N7" i="7"/>
  <c r="P7" i="7" s="1"/>
  <c r="P1" i="6"/>
  <c r="N7" i="6"/>
  <c r="P7" i="6" s="1"/>
  <c r="N7" i="5"/>
  <c r="H7" i="5"/>
  <c r="P1" i="5" s="1"/>
  <c r="P18" i="1"/>
  <c r="P17" i="1"/>
  <c r="H16" i="1"/>
  <c r="H17" i="1"/>
  <c r="H18" i="1"/>
  <c r="P5" i="8" l="1"/>
  <c r="M1" i="8"/>
  <c r="P7" i="8"/>
  <c r="M1" i="7"/>
  <c r="M1" i="6"/>
  <c r="P5" i="6"/>
  <c r="M1" i="5"/>
  <c r="P5" i="5"/>
  <c r="P7" i="5"/>
  <c r="H11" i="4"/>
  <c r="H12" i="4"/>
  <c r="H13" i="4"/>
  <c r="H14" i="4"/>
  <c r="H15" i="4"/>
  <c r="H16" i="4"/>
  <c r="H17" i="4"/>
  <c r="H11" i="1" l="1"/>
  <c r="H12" i="1"/>
  <c r="H14" i="1"/>
  <c r="H15" i="1"/>
  <c r="P55" i="4" l="1"/>
  <c r="H55" i="4"/>
  <c r="N55" i="4" s="1"/>
  <c r="P54" i="4"/>
  <c r="N54" i="4"/>
  <c r="H54" i="4"/>
  <c r="P53" i="4"/>
  <c r="H53" i="4"/>
  <c r="N53" i="4" s="1"/>
  <c r="P52" i="4"/>
  <c r="H52" i="4"/>
  <c r="N52" i="4" s="1"/>
  <c r="P51" i="4"/>
  <c r="N51" i="4"/>
  <c r="H51" i="4"/>
  <c r="P50" i="4"/>
  <c r="N50" i="4"/>
  <c r="H50" i="4"/>
  <c r="P49" i="4"/>
  <c r="H49" i="4"/>
  <c r="N49" i="4" s="1"/>
  <c r="P48" i="4"/>
  <c r="H48" i="4"/>
  <c r="N48" i="4" s="1"/>
  <c r="P47" i="4"/>
  <c r="N47" i="4"/>
  <c r="H47" i="4"/>
  <c r="P46" i="4"/>
  <c r="N46" i="4"/>
  <c r="H46" i="4"/>
  <c r="P45" i="4"/>
  <c r="H45" i="4"/>
  <c r="N45" i="4" s="1"/>
  <c r="P44" i="4"/>
  <c r="H44" i="4"/>
  <c r="N44" i="4" s="1"/>
  <c r="P43" i="4"/>
  <c r="N43" i="4"/>
  <c r="H43" i="4"/>
  <c r="P42" i="4"/>
  <c r="N42" i="4"/>
  <c r="H42" i="4"/>
  <c r="P41" i="4"/>
  <c r="H41" i="4"/>
  <c r="N41" i="4" s="1"/>
  <c r="P40" i="4"/>
  <c r="H40" i="4"/>
  <c r="N40" i="4" s="1"/>
  <c r="P39" i="4"/>
  <c r="N39" i="4"/>
  <c r="H39" i="4"/>
  <c r="P38" i="4"/>
  <c r="N38" i="4"/>
  <c r="H38" i="4"/>
  <c r="P37" i="4"/>
  <c r="H37" i="4"/>
  <c r="N37" i="4" s="1"/>
  <c r="P36" i="4"/>
  <c r="H36" i="4"/>
  <c r="N36" i="4" s="1"/>
  <c r="P35" i="4"/>
  <c r="N35" i="4"/>
  <c r="H35" i="4"/>
  <c r="P34" i="4"/>
  <c r="N34" i="4"/>
  <c r="H34" i="4"/>
  <c r="P33" i="4"/>
  <c r="H33" i="4"/>
  <c r="N33" i="4" s="1"/>
  <c r="P32" i="4"/>
  <c r="H32" i="4"/>
  <c r="N32" i="4" s="1"/>
  <c r="P31" i="4"/>
  <c r="N31" i="4"/>
  <c r="H31" i="4"/>
  <c r="P30" i="4"/>
  <c r="N30" i="4"/>
  <c r="H30" i="4"/>
  <c r="P29" i="4"/>
  <c r="H29" i="4"/>
  <c r="N29" i="4" s="1"/>
  <c r="P28" i="4"/>
  <c r="H28" i="4"/>
  <c r="N28" i="4" s="1"/>
  <c r="P27" i="4"/>
  <c r="N27" i="4"/>
  <c r="H27" i="4"/>
  <c r="P26" i="4"/>
  <c r="N26" i="4"/>
  <c r="H26" i="4"/>
  <c r="P25" i="4"/>
  <c r="H25" i="4"/>
  <c r="N25" i="4" s="1"/>
  <c r="P24" i="4"/>
  <c r="H24" i="4"/>
  <c r="N24" i="4" s="1"/>
  <c r="P23" i="4"/>
  <c r="N23" i="4"/>
  <c r="H23" i="4"/>
  <c r="P22" i="4"/>
  <c r="N22" i="4"/>
  <c r="H22" i="4"/>
  <c r="P21" i="4"/>
  <c r="H21" i="4"/>
  <c r="N21" i="4" s="1"/>
  <c r="P20" i="4"/>
  <c r="H20" i="4"/>
  <c r="N20" i="4" s="1"/>
  <c r="P19" i="4"/>
  <c r="N19" i="4"/>
  <c r="H19" i="4"/>
  <c r="P18" i="4"/>
  <c r="N18" i="4"/>
  <c r="H18" i="4"/>
  <c r="P17" i="4"/>
  <c r="N17" i="4"/>
  <c r="P16" i="4"/>
  <c r="N16" i="4"/>
  <c r="P15" i="4"/>
  <c r="N15" i="4"/>
  <c r="P14" i="4"/>
  <c r="N14" i="4"/>
  <c r="P13" i="4"/>
  <c r="N13" i="4"/>
  <c r="N12" i="4"/>
  <c r="N11" i="4"/>
  <c r="O7" i="4"/>
  <c r="P3" i="4" s="1"/>
  <c r="M7" i="4"/>
  <c r="L7" i="4"/>
  <c r="K7" i="4"/>
  <c r="J7" i="4"/>
  <c r="I7" i="4"/>
  <c r="G7" i="4"/>
  <c r="N11" i="1"/>
  <c r="N12" i="1"/>
  <c r="N13" i="1"/>
  <c r="N14" i="1"/>
  <c r="N15" i="1"/>
  <c r="N16" i="1"/>
  <c r="N7" i="4" l="1"/>
  <c r="H7" i="4"/>
  <c r="P1" i="4" s="1"/>
  <c r="P7" i="4" l="1"/>
  <c r="M1" i="4"/>
  <c r="P5" i="4"/>
  <c r="H123" i="1" l="1"/>
  <c r="N123" i="1" s="1"/>
  <c r="P129" i="1"/>
  <c r="H129" i="1"/>
  <c r="N129" i="1" s="1"/>
  <c r="H128" i="1"/>
  <c r="N128" i="1" s="1"/>
  <c r="H127" i="1"/>
  <c r="N127" i="1" s="1"/>
  <c r="H126" i="1"/>
  <c r="N126" i="1" s="1"/>
  <c r="H125" i="1"/>
  <c r="N125" i="1" s="1"/>
  <c r="H124" i="1"/>
  <c r="N124" i="1" s="1"/>
  <c r="H122" i="1"/>
  <c r="N122" i="1" s="1"/>
  <c r="H121" i="1"/>
  <c r="N121" i="1" s="1"/>
  <c r="H120" i="1"/>
  <c r="N120" i="1" s="1"/>
  <c r="H119" i="1"/>
  <c r="N119" i="1" s="1"/>
  <c r="H118" i="1"/>
  <c r="N118" i="1" s="1"/>
  <c r="H117" i="1"/>
  <c r="N117" i="1" s="1"/>
  <c r="H116" i="1"/>
  <c r="N116" i="1" s="1"/>
  <c r="H115" i="1"/>
  <c r="N115" i="1" s="1"/>
  <c r="H114" i="1"/>
  <c r="N114" i="1" s="1"/>
  <c r="H113" i="1"/>
  <c r="N113" i="1" s="1"/>
  <c r="H112" i="1"/>
  <c r="N112" i="1" s="1"/>
  <c r="H111" i="1"/>
  <c r="N111" i="1" s="1"/>
  <c r="H110" i="1"/>
  <c r="N110" i="1" s="1"/>
  <c r="H109" i="1"/>
  <c r="N109" i="1" s="1"/>
  <c r="H108" i="1"/>
  <c r="N108" i="1" s="1"/>
  <c r="H107" i="1"/>
  <c r="N107" i="1" s="1"/>
  <c r="H106" i="1"/>
  <c r="N106" i="1" s="1"/>
  <c r="H105" i="1"/>
  <c r="N105" i="1" s="1"/>
  <c r="H104" i="1"/>
  <c r="N104" i="1" s="1"/>
  <c r="H103" i="1"/>
  <c r="N103" i="1" s="1"/>
  <c r="H102" i="1"/>
  <c r="N102" i="1" s="1"/>
  <c r="H101" i="1"/>
  <c r="N101" i="1" s="1"/>
  <c r="H100" i="1"/>
  <c r="N100" i="1" s="1"/>
  <c r="H99" i="1"/>
  <c r="N99" i="1" s="1"/>
  <c r="H98" i="1"/>
  <c r="N98" i="1" s="1"/>
  <c r="H97" i="1"/>
  <c r="H96" i="1"/>
  <c r="N96" i="1" s="1"/>
  <c r="H95" i="1"/>
  <c r="N95" i="1" s="1"/>
  <c r="H94" i="1"/>
  <c r="N94" i="1" s="1"/>
  <c r="H93" i="1"/>
  <c r="N93" i="1" s="1"/>
  <c r="H92" i="1"/>
  <c r="N92" i="1" s="1"/>
  <c r="H91" i="1"/>
  <c r="N91" i="1" s="1"/>
  <c r="H90" i="1"/>
  <c r="N90" i="1" s="1"/>
  <c r="H89" i="1"/>
  <c r="N89" i="1" s="1"/>
  <c r="H88" i="1"/>
  <c r="N88" i="1" s="1"/>
  <c r="H87" i="1"/>
  <c r="N87" i="1" s="1"/>
  <c r="H86" i="1"/>
  <c r="N86" i="1" s="1"/>
  <c r="H85" i="1"/>
  <c r="N85" i="1" s="1"/>
  <c r="H84" i="1"/>
  <c r="N84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O7" i="1"/>
  <c r="P3" i="1" s="1"/>
  <c r="G7" i="1"/>
  <c r="I7" i="1"/>
  <c r="M7" i="1"/>
  <c r="L7" i="1"/>
  <c r="K7" i="1"/>
  <c r="J7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N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11" i="1"/>
  <c r="H7" i="1" l="1"/>
  <c r="P1" i="1" s="1"/>
  <c r="P5" i="1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8" i="1"/>
  <c r="N17" i="1"/>
  <c r="P16" i="1"/>
  <c r="P15" i="1"/>
  <c r="P14" i="1"/>
  <c r="P13" i="1"/>
  <c r="P12" i="1"/>
  <c r="N73" i="1" l="1"/>
  <c r="N7" i="1" s="1"/>
  <c r="P7" i="1" l="1"/>
  <c r="M1" i="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<sst xmlns="http://schemas.openxmlformats.org/spreadsheetml/2006/main" count="407" uniqueCount="89">
  <si>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</si>
  <si>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</si>
  <si>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</si>
  <si>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</si>
  <si>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</si>
  <si>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</si>
  <si>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</si>
  <si>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</si>
  <si>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</si>
  <si>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</si>
  <si>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</si>
  <si>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</si>
  <si>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</si>
  <si>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</si>
  <si>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</si>
  <si>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</si>
  <si>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</si>
  <si>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</si>
  <si>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</si>
  <si>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</si>
  <si>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</si>
  <si>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</si>
  <si>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</si>
  <si>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</si>
  <si>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</si>
  <si>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</si>
  <si>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</si>
  <si>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</si>
  <si>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</si>
  <si>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</si>
  <si>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</si>
  <si>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</si>
  <si>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</si>
  <si>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</si>
  <si>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</si>
  <si>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</si>
  <si>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</si>
  <si>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</si>
  <si>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</si>
  <si>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</si>
  <si>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</si>
  <si>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</si>
  <si>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</si>
  <si>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</si>
  <si>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</si>
  <si>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Alessandro Scarafile</t>
  </si>
  <si>
    <t>(importi in Valuta USD)</t>
  </si>
  <si>
    <t>USD</t>
  </si>
  <si>
    <t>Hotel</t>
  </si>
  <si>
    <t>Taxi</t>
  </si>
  <si>
    <t>Cena</t>
  </si>
  <si>
    <t>Indonesia (pre-sales)</t>
  </si>
  <si>
    <t>Biglietto treno</t>
  </si>
  <si>
    <t>Stazione di Pavia (andata)</t>
  </si>
  <si>
    <t>Stazione di Milano (ritorno)</t>
  </si>
  <si>
    <t>Biglietto Malpensa Shuttle</t>
  </si>
  <si>
    <t>Stazione C.le Milano (andata)</t>
  </si>
  <si>
    <t>Stazione C.le Milano (ritorno)</t>
  </si>
  <si>
    <t>11_01</t>
  </si>
  <si>
    <t>Arabia Saudita (delivery)</t>
  </si>
  <si>
    <t>Biglietto Linate Shuttle</t>
  </si>
  <si>
    <t>Colazione</t>
  </si>
  <si>
    <t>Aeroporto Milano Linate</t>
  </si>
  <si>
    <t>Aeroporto Francoforte</t>
  </si>
  <si>
    <t>Brasile (pre-sales)</t>
  </si>
  <si>
    <t>Aeroporto Milano Malpensa</t>
  </si>
  <si>
    <t>Stazione Pavia</t>
  </si>
  <si>
    <t>Pranzo</t>
  </si>
  <si>
    <t>Aeroporto Lisbona</t>
  </si>
  <si>
    <t>Daniele Milan</t>
  </si>
  <si>
    <t>11_02</t>
  </si>
  <si>
    <t>Visto ingresso Indonesia</t>
  </si>
  <si>
    <t>Indonesia</t>
  </si>
  <si>
    <t>11_03</t>
  </si>
  <si>
    <t>(importi in Valuta AED)</t>
  </si>
  <si>
    <t>Emirati Arabi Uniti</t>
  </si>
  <si>
    <t>AED</t>
  </si>
  <si>
    <t>11_04</t>
  </si>
  <si>
    <t>IDR</t>
  </si>
  <si>
    <t>Visto uscita Indonesia</t>
  </si>
  <si>
    <t>11_05</t>
  </si>
  <si>
    <t>(importi in Valuta SAR)</t>
  </si>
  <si>
    <t>SAR</t>
  </si>
  <si>
    <t>(importi in Valuta IDR)</t>
  </si>
  <si>
    <t>Arabia Saudita</t>
  </si>
  <si>
    <t>11_06</t>
  </si>
  <si>
    <t>(importi in Valuta BRL)</t>
  </si>
  <si>
    <t>BRL</t>
  </si>
  <si>
    <t>Brasile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</si>
</sst>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77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B1" sqref="B1:D1"/>
    </sheetView>
  </sheetViews>
  <sheetFormatPr defaultRowHeight="18.75" x14ac:dyDescent="0.2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27" t="s">
        <v>0</v>
      </c>
      <c r="C1" s="127"/>
      <c r="D1" s="127"/>
      <c r="E1" s="128" t="s">
        <v>45</v>
      </c>
      <c r="F1" s="128"/>
      <c r="G1" s="51" t="s">
        <v>41</v>
      </c>
      <c r="H1" s="50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99.45</v>
      </c>
      <c r="Q1" s="3" t="s">
        <v>28</v>
      </c>
    </row>
    <row r="2" spans="1:19" s="8" customFormat="1" ht="35.25" customHeight="1" x14ac:dyDescent="0.2">
      <c r="A2" s="4"/>
      <c r="B2" s="129" t="s">
        <v>2</v>
      </c>
      <c r="C2" s="129"/>
      <c r="D2" s="129"/>
      <c r="E2" s="128" t="s">
        <v>69</v>
      </c>
      <c r="F2" s="12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29" t="s">
        <v>26</v>
      </c>
      <c r="C3" s="129"/>
      <c r="D3" s="129"/>
      <c r="E3" s="128" t="s">
        <v>27</v>
      </c>
      <c r="F3" s="12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0.39305699999999999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>
        <v>18</v>
      </c>
      <c r="F5" s="14"/>
      <c r="G5" s="10" t="s">
        <v>7</v>
      </c>
      <c r="H5" s="21">
        <v>0</v>
      </c>
      <c r="N5" s="132" t="s">
        <v>8</v>
      </c>
      <c r="O5" s="132"/>
      <c r="P5" s="22">
        <f>P1-P2-P3-P4</f>
        <v>99.45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35" t="s">
        <v>11</v>
      </c>
      <c r="F7" s="136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76.75</v>
      </c>
      <c r="K7" s="66">
        <f t="shared" si="0"/>
        <v>0</v>
      </c>
      <c r="L7" s="66">
        <f t="shared" si="0"/>
        <v>0</v>
      </c>
      <c r="M7" s="66">
        <f t="shared" si="0"/>
        <v>22.7</v>
      </c>
      <c r="N7" s="66">
        <f t="shared" si="0"/>
        <v>99.45</v>
      </c>
      <c r="O7" s="67">
        <f t="shared" si="0"/>
        <v>0</v>
      </c>
      <c r="P7" s="13">
        <f>+N7-SUM(I7:M7)</f>
        <v>0</v>
      </c>
    </row>
    <row r="8" spans="1:19" ht="36" customHeight="1" thickTop="1" thickBot="1" x14ac:dyDescent="0.25">
      <c r="A8" s="113"/>
      <c r="B8" s="64"/>
      <c r="C8" s="115" t="s">
        <v>13</v>
      </c>
      <c r="D8" s="117" t="s">
        <v>25</v>
      </c>
      <c r="E8" s="116" t="s">
        <v>14</v>
      </c>
      <c r="F8" s="118" t="s">
        <v>34</v>
      </c>
      <c r="G8" s="119" t="s">
        <v>15</v>
      </c>
      <c r="H8" s="120" t="s">
        <v>16</v>
      </c>
      <c r="I8" s="125" t="s">
        <v>37</v>
      </c>
      <c r="J8" s="125" t="s">
        <v>39</v>
      </c>
      <c r="K8" s="125" t="s">
        <v>38</v>
      </c>
      <c r="L8" s="133" t="s">
        <v>35</v>
      </c>
      <c r="M8" s="134"/>
      <c r="N8" s="111" t="s">
        <v>17</v>
      </c>
      <c r="O8" s="123" t="s">
        <v>18</v>
      </c>
      <c r="P8" s="110" t="s">
        <v>19</v>
      </c>
      <c r="R8" s="2"/>
    </row>
    <row r="9" spans="1:19" ht="36" customHeight="1" thickTop="1" thickBot="1" x14ac:dyDescent="0.25">
      <c r="A9" s="114"/>
      <c r="B9" s="64" t="s">
        <v>12</v>
      </c>
      <c r="C9" s="116"/>
      <c r="D9" s="116"/>
      <c r="E9" s="116"/>
      <c r="F9" s="118"/>
      <c r="G9" s="119"/>
      <c r="H9" s="121"/>
      <c r="I9" s="126" t="s">
        <v>37</v>
      </c>
      <c r="J9" s="126"/>
      <c r="K9" s="126" t="s">
        <v>36</v>
      </c>
      <c r="L9" s="137" t="s">
        <v>23</v>
      </c>
      <c r="M9" s="130" t="s">
        <v>24</v>
      </c>
      <c r="N9" s="112"/>
      <c r="O9" s="124"/>
      <c r="P9" s="110"/>
      <c r="R9" s="2"/>
    </row>
    <row r="10" spans="1:19" ht="37.5" customHeight="1" thickTop="1" thickBot="1" x14ac:dyDescent="0.25">
      <c r="A10" s="114"/>
      <c r="B10" s="55"/>
      <c r="C10" s="116"/>
      <c r="D10" s="116"/>
      <c r="E10" s="116"/>
      <c r="F10" s="118"/>
      <c r="G10" s="26" t="s">
        <v>20</v>
      </c>
      <c r="H10" s="122"/>
      <c r="I10" s="126"/>
      <c r="J10" s="126"/>
      <c r="K10" s="126"/>
      <c r="L10" s="138"/>
      <c r="M10" s="131"/>
      <c r="N10" s="112"/>
      <c r="O10" s="124"/>
      <c r="P10" s="110"/>
      <c r="R10" s="2"/>
    </row>
    <row r="11" spans="1:19" ht="30" customHeight="1" thickTop="1" x14ac:dyDescent="0.2">
      <c r="A11" s="27">
        <v>1</v>
      </c>
      <c r="B11" s="47">
        <v>41218</v>
      </c>
      <c r="C11" s="29" t="s">
        <v>51</v>
      </c>
      <c r="D11" s="29" t="s">
        <v>52</v>
      </c>
      <c r="E11" s="69"/>
      <c r="F11" s="69" t="s">
        <v>53</v>
      </c>
      <c r="G11" s="107"/>
      <c r="H11" s="105">
        <f t="shared" ref="H11:H18" si="1">IF($E$3="si",($H$5/$H$6*G11),IF($E$3="no",G11*$H$4,0))</f>
        <v>0</v>
      </c>
      <c r="I11" s="72"/>
      <c r="J11" s="72">
        <v>3.85</v>
      </c>
      <c r="K11" s="34"/>
      <c r="L11" s="35"/>
      <c r="M11" s="37"/>
      <c r="N11" s="39">
        <f t="shared" ref="N11:N16" si="2">SUM(H11:M11)</f>
        <v>3.85</v>
      </c>
      <c r="O11" s="40"/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>
        <v>41222</v>
      </c>
      <c r="C12" s="29" t="s">
        <v>51</v>
      </c>
      <c r="D12" s="29" t="s">
        <v>52</v>
      </c>
      <c r="E12" s="69"/>
      <c r="F12" s="69" t="s">
        <v>54</v>
      </c>
      <c r="G12" s="100"/>
      <c r="H12" s="105">
        <f t="shared" si="1"/>
        <v>0</v>
      </c>
      <c r="I12" s="109"/>
      <c r="J12" s="72">
        <v>3.85</v>
      </c>
      <c r="K12" s="34"/>
      <c r="L12" s="35"/>
      <c r="M12" s="37"/>
      <c r="N12" s="39">
        <f t="shared" si="2"/>
        <v>3.85</v>
      </c>
      <c r="O12" s="43"/>
      <c r="P12" s="41" t="str">
        <f t="shared" ref="P12:P83" si="3">IF($F12="Milano","X","")</f>
        <v/>
      </c>
      <c r="R12" s="2"/>
    </row>
    <row r="13" spans="1:19" ht="30" customHeight="1" x14ac:dyDescent="0.2">
      <c r="A13" s="42">
        <v>3</v>
      </c>
      <c r="B13" s="47">
        <v>41218</v>
      </c>
      <c r="C13" s="29" t="s">
        <v>51</v>
      </c>
      <c r="D13" s="29" t="s">
        <v>55</v>
      </c>
      <c r="E13" s="69"/>
      <c r="F13" s="69" t="s">
        <v>56</v>
      </c>
      <c r="G13" s="100"/>
      <c r="H13" s="105"/>
      <c r="I13" s="72"/>
      <c r="J13" s="72">
        <v>10</v>
      </c>
      <c r="K13" s="34"/>
      <c r="L13" s="35"/>
      <c r="M13" s="37"/>
      <c r="N13" s="39">
        <f t="shared" si="2"/>
        <v>10</v>
      </c>
      <c r="O13" s="43"/>
      <c r="P13" s="41" t="str">
        <f t="shared" si="3"/>
        <v/>
      </c>
      <c r="R13" s="2"/>
    </row>
    <row r="14" spans="1:19" ht="30" customHeight="1" x14ac:dyDescent="0.2">
      <c r="A14" s="42">
        <v>4</v>
      </c>
      <c r="B14" s="47">
        <v>41222</v>
      </c>
      <c r="C14" s="29" t="s">
        <v>51</v>
      </c>
      <c r="D14" s="29" t="s">
        <v>55</v>
      </c>
      <c r="E14" s="69"/>
      <c r="F14" s="69" t="s">
        <v>57</v>
      </c>
      <c r="G14" s="108"/>
      <c r="H14" s="105">
        <f t="shared" si="1"/>
        <v>0</v>
      </c>
      <c r="I14" s="72"/>
      <c r="J14" s="72">
        <v>10</v>
      </c>
      <c r="K14" s="34"/>
      <c r="L14" s="35"/>
      <c r="M14" s="37"/>
      <c r="N14" s="39">
        <f t="shared" si="2"/>
        <v>10</v>
      </c>
      <c r="O14" s="43"/>
      <c r="P14" s="41" t="str">
        <f t="shared" si="3"/>
        <v/>
      </c>
      <c r="R14" s="2"/>
    </row>
    <row r="15" spans="1:19" ht="30" customHeight="1" x14ac:dyDescent="0.2">
      <c r="A15" s="42">
        <v>5</v>
      </c>
      <c r="B15" s="47">
        <v>41229</v>
      </c>
      <c r="C15" s="29" t="s">
        <v>59</v>
      </c>
      <c r="D15" s="29" t="s">
        <v>52</v>
      </c>
      <c r="E15" s="69"/>
      <c r="F15" s="69" t="s">
        <v>53</v>
      </c>
      <c r="G15" s="100"/>
      <c r="H15" s="105">
        <f t="shared" si="1"/>
        <v>0</v>
      </c>
      <c r="I15" s="109"/>
      <c r="J15" s="72">
        <v>3.85</v>
      </c>
      <c r="K15" s="34"/>
      <c r="L15" s="35"/>
      <c r="M15" s="37"/>
      <c r="N15" s="39">
        <f t="shared" si="2"/>
        <v>3.85</v>
      </c>
      <c r="O15" s="43"/>
      <c r="P15" s="41" t="str">
        <f t="shared" si="3"/>
        <v/>
      </c>
      <c r="R15" s="2"/>
    </row>
    <row r="16" spans="1:19" ht="30" customHeight="1" x14ac:dyDescent="0.2">
      <c r="A16" s="42">
        <v>6</v>
      </c>
      <c r="B16" s="28">
        <v>41235</v>
      </c>
      <c r="C16" s="29" t="s">
        <v>59</v>
      </c>
      <c r="D16" s="29" t="s">
        <v>52</v>
      </c>
      <c r="E16" s="69"/>
      <c r="F16" s="69" t="s">
        <v>54</v>
      </c>
      <c r="G16" s="100"/>
      <c r="H16" s="105">
        <f t="shared" si="1"/>
        <v>0</v>
      </c>
      <c r="I16" s="72"/>
      <c r="J16" s="72">
        <v>3.85</v>
      </c>
      <c r="K16" s="34"/>
      <c r="L16" s="35"/>
      <c r="M16" s="37"/>
      <c r="N16" s="39">
        <f t="shared" si="2"/>
        <v>3.85</v>
      </c>
      <c r="O16" s="43"/>
      <c r="P16" s="41" t="str">
        <f t="shared" si="3"/>
        <v/>
      </c>
      <c r="R16" s="2"/>
    </row>
    <row r="17" spans="1:18" ht="30" customHeight="1" x14ac:dyDescent="0.2">
      <c r="A17" s="42">
        <v>7</v>
      </c>
      <c r="B17" s="47">
        <v>41229</v>
      </c>
      <c r="C17" s="29" t="s">
        <v>59</v>
      </c>
      <c r="D17" s="29" t="s">
        <v>60</v>
      </c>
      <c r="E17" s="69"/>
      <c r="F17" s="69" t="s">
        <v>56</v>
      </c>
      <c r="G17" s="100"/>
      <c r="H17" s="105">
        <f t="shared" si="1"/>
        <v>0</v>
      </c>
      <c r="I17" s="72"/>
      <c r="J17" s="72">
        <v>5</v>
      </c>
      <c r="K17" s="34"/>
      <c r="L17" s="35"/>
      <c r="M17" s="37"/>
      <c r="N17" s="39">
        <f t="shared" ref="N17:N18" si="4">SUM(H17:M17)</f>
        <v>5</v>
      </c>
      <c r="O17" s="43"/>
      <c r="P17" s="41" t="str">
        <f t="shared" si="3"/>
        <v/>
      </c>
      <c r="R17" s="2"/>
    </row>
    <row r="18" spans="1:18" ht="30" customHeight="1" x14ac:dyDescent="0.2">
      <c r="A18" s="42">
        <v>8</v>
      </c>
      <c r="B18" s="28">
        <v>41235</v>
      </c>
      <c r="C18" s="29" t="s">
        <v>59</v>
      </c>
      <c r="D18" s="29" t="s">
        <v>60</v>
      </c>
      <c r="E18" s="69"/>
      <c r="F18" s="69" t="s">
        <v>57</v>
      </c>
      <c r="G18" s="100"/>
      <c r="H18" s="105">
        <f t="shared" si="1"/>
        <v>0</v>
      </c>
      <c r="I18" s="72"/>
      <c r="J18" s="72">
        <v>5</v>
      </c>
      <c r="K18" s="34"/>
      <c r="L18" s="35"/>
      <c r="M18" s="35"/>
      <c r="N18" s="39">
        <f t="shared" si="4"/>
        <v>5</v>
      </c>
      <c r="O18" s="43"/>
      <c r="P18" s="41" t="str">
        <f t="shared" si="3"/>
        <v/>
      </c>
      <c r="R18" s="2"/>
    </row>
    <row r="19" spans="1:18" ht="30" customHeight="1" x14ac:dyDescent="0.2">
      <c r="A19" s="42">
        <v>9</v>
      </c>
      <c r="B19" s="28">
        <v>41229</v>
      </c>
      <c r="C19" s="29" t="s">
        <v>59</v>
      </c>
      <c r="D19" s="29" t="s">
        <v>61</v>
      </c>
      <c r="E19" s="69"/>
      <c r="F19" s="69" t="s">
        <v>62</v>
      </c>
      <c r="G19" s="100"/>
      <c r="H19" s="105">
        <f t="shared" ref="H19:H75" si="5">IF($E$3="si",($H$5/$H$6*G19),IF($E$3="no",G19*$H$4,0))</f>
        <v>0</v>
      </c>
      <c r="I19" s="72"/>
      <c r="J19" s="72"/>
      <c r="K19" s="34"/>
      <c r="L19" s="35"/>
      <c r="M19" s="35">
        <v>3.5</v>
      </c>
      <c r="N19" s="39">
        <f t="shared" ref="N19:N83" si="6">SUM(H19:M19)</f>
        <v>3.5</v>
      </c>
      <c r="O19" s="43"/>
      <c r="P19" s="41" t="str">
        <f t="shared" si="3"/>
        <v/>
      </c>
      <c r="R19" s="2"/>
    </row>
    <row r="20" spans="1:18" ht="30" customHeight="1" x14ac:dyDescent="0.2">
      <c r="A20" s="42">
        <v>10</v>
      </c>
      <c r="B20" s="28">
        <v>41229</v>
      </c>
      <c r="C20" s="29" t="s">
        <v>59</v>
      </c>
      <c r="D20" s="29" t="s">
        <v>61</v>
      </c>
      <c r="E20" s="69"/>
      <c r="F20" s="69" t="s">
        <v>62</v>
      </c>
      <c r="G20" s="101"/>
      <c r="H20" s="105">
        <f t="shared" si="5"/>
        <v>0</v>
      </c>
      <c r="I20" s="72"/>
      <c r="J20" s="72"/>
      <c r="K20" s="34"/>
      <c r="L20" s="35"/>
      <c r="M20" s="35">
        <v>3.1</v>
      </c>
      <c r="N20" s="39">
        <f t="shared" si="6"/>
        <v>3.1</v>
      </c>
      <c r="O20" s="43"/>
      <c r="P20" s="41" t="str">
        <f t="shared" si="3"/>
        <v/>
      </c>
      <c r="R20" s="2"/>
    </row>
    <row r="21" spans="1:18" ht="30" customHeight="1" x14ac:dyDescent="0.2">
      <c r="A21" s="42">
        <v>11</v>
      </c>
      <c r="B21" s="28">
        <v>41235</v>
      </c>
      <c r="C21" s="29" t="s">
        <v>59</v>
      </c>
      <c r="D21" s="29" t="s">
        <v>61</v>
      </c>
      <c r="E21" s="69"/>
      <c r="F21" s="69" t="s">
        <v>63</v>
      </c>
      <c r="G21" s="101"/>
      <c r="H21" s="105">
        <f t="shared" si="5"/>
        <v>0</v>
      </c>
      <c r="I21" s="72"/>
      <c r="J21" s="72"/>
      <c r="K21" s="34"/>
      <c r="L21" s="35"/>
      <c r="M21" s="35">
        <v>2.4</v>
      </c>
      <c r="N21" s="39">
        <f t="shared" si="6"/>
        <v>2.4</v>
      </c>
      <c r="O21" s="43"/>
      <c r="P21" s="41" t="str">
        <f t="shared" si="3"/>
        <v/>
      </c>
      <c r="R21" s="2"/>
    </row>
    <row r="22" spans="1:18" ht="30" customHeight="1" x14ac:dyDescent="0.2">
      <c r="A22" s="42">
        <v>12</v>
      </c>
      <c r="B22" s="28">
        <v>41238</v>
      </c>
      <c r="C22" s="29" t="s">
        <v>64</v>
      </c>
      <c r="D22" s="29" t="s">
        <v>52</v>
      </c>
      <c r="E22" s="69"/>
      <c r="F22" s="69" t="s">
        <v>53</v>
      </c>
      <c r="G22" s="101"/>
      <c r="H22" s="105">
        <f t="shared" si="5"/>
        <v>0</v>
      </c>
      <c r="I22" s="72"/>
      <c r="J22" s="72">
        <v>7.5</v>
      </c>
      <c r="K22" s="34"/>
      <c r="L22" s="35"/>
      <c r="M22" s="35"/>
      <c r="N22" s="39">
        <f t="shared" si="6"/>
        <v>7.5</v>
      </c>
      <c r="O22" s="43"/>
      <c r="P22" s="41" t="str">
        <f t="shared" si="3"/>
        <v/>
      </c>
      <c r="R22" s="2"/>
    </row>
    <row r="23" spans="1:18" ht="30" customHeight="1" x14ac:dyDescent="0.2">
      <c r="A23" s="42">
        <v>13</v>
      </c>
      <c r="B23" s="28">
        <v>41244</v>
      </c>
      <c r="C23" s="29" t="s">
        <v>64</v>
      </c>
      <c r="D23" s="29" t="s">
        <v>52</v>
      </c>
      <c r="E23" s="69"/>
      <c r="F23" s="69" t="s">
        <v>54</v>
      </c>
      <c r="G23" s="101"/>
      <c r="H23" s="105">
        <f t="shared" si="5"/>
        <v>0</v>
      </c>
      <c r="I23" s="72"/>
      <c r="J23" s="72">
        <v>3.85</v>
      </c>
      <c r="K23" s="34"/>
      <c r="L23" s="35"/>
      <c r="M23" s="35"/>
      <c r="N23" s="39">
        <f t="shared" si="6"/>
        <v>3.85</v>
      </c>
      <c r="O23" s="43"/>
      <c r="P23" s="41" t="str">
        <f t="shared" si="3"/>
        <v/>
      </c>
      <c r="R23" s="2"/>
    </row>
    <row r="24" spans="1:18" ht="30" customHeight="1" x14ac:dyDescent="0.2">
      <c r="A24" s="42">
        <v>14</v>
      </c>
      <c r="B24" s="28">
        <v>41238</v>
      </c>
      <c r="C24" s="29" t="s">
        <v>64</v>
      </c>
      <c r="D24" s="29" t="s">
        <v>55</v>
      </c>
      <c r="E24" s="69"/>
      <c r="F24" s="69" t="s">
        <v>56</v>
      </c>
      <c r="G24" s="101"/>
      <c r="H24" s="105">
        <f t="shared" si="5"/>
        <v>0</v>
      </c>
      <c r="I24" s="72"/>
      <c r="J24" s="72">
        <v>10</v>
      </c>
      <c r="K24" s="34"/>
      <c r="L24" s="35"/>
      <c r="M24" s="35"/>
      <c r="N24" s="39">
        <f t="shared" si="6"/>
        <v>10</v>
      </c>
      <c r="O24" s="43"/>
      <c r="P24" s="41" t="str">
        <f t="shared" si="3"/>
        <v/>
      </c>
      <c r="R24" s="2"/>
    </row>
    <row r="25" spans="1:18" ht="30" customHeight="1" x14ac:dyDescent="0.2">
      <c r="A25" s="42">
        <v>15</v>
      </c>
      <c r="B25" s="28">
        <v>41244</v>
      </c>
      <c r="C25" s="29" t="s">
        <v>64</v>
      </c>
      <c r="D25" s="29" t="s">
        <v>55</v>
      </c>
      <c r="E25" s="69"/>
      <c r="F25" s="69" t="s">
        <v>57</v>
      </c>
      <c r="G25" s="101"/>
      <c r="H25" s="105">
        <f t="shared" si="5"/>
        <v>0</v>
      </c>
      <c r="I25" s="72"/>
      <c r="J25" s="72">
        <v>10</v>
      </c>
      <c r="K25" s="34"/>
      <c r="L25" s="35"/>
      <c r="M25" s="35"/>
      <c r="N25" s="39">
        <f t="shared" si="6"/>
        <v>10</v>
      </c>
      <c r="O25" s="43"/>
      <c r="P25" s="41" t="str">
        <f t="shared" si="3"/>
        <v/>
      </c>
      <c r="R25" s="2"/>
    </row>
    <row r="26" spans="1:18" ht="30" customHeight="1" x14ac:dyDescent="0.2">
      <c r="A26" s="42">
        <v>16</v>
      </c>
      <c r="B26" s="28">
        <v>41238</v>
      </c>
      <c r="C26" s="29" t="s">
        <v>64</v>
      </c>
      <c r="D26" s="44" t="s">
        <v>67</v>
      </c>
      <c r="E26" s="69"/>
      <c r="F26" s="69" t="s">
        <v>66</v>
      </c>
      <c r="G26" s="101"/>
      <c r="H26" s="105">
        <f t="shared" si="5"/>
        <v>0</v>
      </c>
      <c r="I26" s="72"/>
      <c r="J26" s="72"/>
      <c r="K26" s="34"/>
      <c r="L26" s="35"/>
      <c r="M26" s="35">
        <v>3.3</v>
      </c>
      <c r="N26" s="39">
        <f t="shared" si="6"/>
        <v>3.3</v>
      </c>
      <c r="O26" s="43"/>
      <c r="P26" s="41" t="str">
        <f t="shared" si="3"/>
        <v/>
      </c>
      <c r="R26" s="2"/>
    </row>
    <row r="27" spans="1:18" ht="30" customHeight="1" x14ac:dyDescent="0.2">
      <c r="A27" s="42">
        <v>17</v>
      </c>
      <c r="B27" s="28">
        <v>41238</v>
      </c>
      <c r="C27" s="29" t="s">
        <v>64</v>
      </c>
      <c r="D27" s="44" t="s">
        <v>67</v>
      </c>
      <c r="E27" s="69"/>
      <c r="F27" s="69" t="s">
        <v>65</v>
      </c>
      <c r="G27" s="101"/>
      <c r="H27" s="105">
        <f t="shared" si="5"/>
        <v>0</v>
      </c>
      <c r="I27" s="72"/>
      <c r="J27" s="72"/>
      <c r="K27" s="34"/>
      <c r="L27" s="35"/>
      <c r="M27" s="35">
        <v>7.45</v>
      </c>
      <c r="N27" s="39">
        <f t="shared" si="6"/>
        <v>7.45</v>
      </c>
      <c r="O27" s="43"/>
      <c r="P27" s="41" t="str">
        <f t="shared" si="3"/>
        <v/>
      </c>
      <c r="R27" s="2"/>
    </row>
    <row r="28" spans="1:18" ht="30" customHeight="1" x14ac:dyDescent="0.2">
      <c r="A28" s="42">
        <v>18</v>
      </c>
      <c r="B28" s="28">
        <v>41244</v>
      </c>
      <c r="C28" s="29" t="s">
        <v>64</v>
      </c>
      <c r="D28" s="44" t="s">
        <v>61</v>
      </c>
      <c r="E28" s="69"/>
      <c r="F28" s="69" t="s">
        <v>68</v>
      </c>
      <c r="G28" s="101"/>
      <c r="H28" s="105">
        <f t="shared" si="5"/>
        <v>0</v>
      </c>
      <c r="I28" s="72"/>
      <c r="J28" s="72"/>
      <c r="K28" s="34"/>
      <c r="L28" s="35"/>
      <c r="M28" s="35">
        <v>2.95</v>
      </c>
      <c r="N28" s="39">
        <f t="shared" si="6"/>
        <v>2.95</v>
      </c>
      <c r="O28" s="43"/>
      <c r="P28" s="41" t="str">
        <f t="shared" si="3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1"/>
      <c r="H29" s="105">
        <f t="shared" si="5"/>
        <v>0</v>
      </c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3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1"/>
      <c r="H30" s="105">
        <f t="shared" si="5"/>
        <v>0</v>
      </c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3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1"/>
      <c r="H31" s="105">
        <f t="shared" si="5"/>
        <v>0</v>
      </c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3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1"/>
      <c r="H32" s="105">
        <f t="shared" si="5"/>
        <v>0</v>
      </c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3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1"/>
      <c r="H33" s="105">
        <f t="shared" si="5"/>
        <v>0</v>
      </c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3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1"/>
      <c r="H34" s="105">
        <f t="shared" si="5"/>
        <v>0</v>
      </c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3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1"/>
      <c r="H35" s="105">
        <f t="shared" si="5"/>
        <v>0</v>
      </c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3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1"/>
      <c r="H36" s="72">
        <f t="shared" si="5"/>
        <v>0</v>
      </c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3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1"/>
      <c r="H37" s="72">
        <f t="shared" si="5"/>
        <v>0</v>
      </c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3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1"/>
      <c r="H38" s="72">
        <f t="shared" si="5"/>
        <v>0</v>
      </c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3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1"/>
      <c r="H39" s="72">
        <f t="shared" si="5"/>
        <v>0</v>
      </c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3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1"/>
      <c r="H40" s="72">
        <f t="shared" si="5"/>
        <v>0</v>
      </c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3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1"/>
      <c r="H41" s="72">
        <f t="shared" si="5"/>
        <v>0</v>
      </c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3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1"/>
      <c r="H42" s="72">
        <f t="shared" si="5"/>
        <v>0</v>
      </c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3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1"/>
      <c r="H43" s="72">
        <f t="shared" si="5"/>
        <v>0</v>
      </c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3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1"/>
      <c r="H44" s="72">
        <f t="shared" si="5"/>
        <v>0</v>
      </c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3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1"/>
      <c r="H45" s="72">
        <f t="shared" si="5"/>
        <v>0</v>
      </c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3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1"/>
      <c r="H46" s="72">
        <f t="shared" si="5"/>
        <v>0</v>
      </c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3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1"/>
      <c r="H47" s="72">
        <f t="shared" si="5"/>
        <v>0</v>
      </c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3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1"/>
      <c r="H48" s="72">
        <f t="shared" si="5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3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1"/>
      <c r="H49" s="72">
        <f t="shared" si="5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3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1"/>
      <c r="H50" s="72">
        <f t="shared" si="5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3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1"/>
      <c r="H51" s="72">
        <f t="shared" si="5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3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1"/>
      <c r="H52" s="72">
        <f t="shared" si="5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3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1"/>
      <c r="H53" s="72">
        <f t="shared" si="5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3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1"/>
      <c r="H54" s="72">
        <f t="shared" si="5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3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1"/>
      <c r="H55" s="72">
        <f t="shared" si="5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3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1"/>
      <c r="H56" s="72">
        <f t="shared" si="5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3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1"/>
      <c r="H57" s="72">
        <f t="shared" si="5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3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1"/>
      <c r="H58" s="72">
        <f t="shared" si="5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3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1"/>
      <c r="H59" s="72">
        <f t="shared" si="5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3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1"/>
      <c r="H60" s="72">
        <f t="shared" si="5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3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1"/>
      <c r="H61" s="72">
        <f t="shared" si="5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3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1"/>
      <c r="H62" s="72">
        <f t="shared" si="5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3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1"/>
      <c r="H63" s="72">
        <f t="shared" si="5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3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1"/>
      <c r="H64" s="72">
        <f t="shared" si="5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3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1"/>
      <c r="H65" s="72">
        <f t="shared" si="5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3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1"/>
      <c r="H66" s="72">
        <f t="shared" si="5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3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1"/>
      <c r="H67" s="72">
        <f t="shared" si="5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3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1"/>
      <c r="H68" s="72">
        <f t="shared" si="5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3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1"/>
      <c r="H69" s="72">
        <f t="shared" si="5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3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1"/>
      <c r="H70" s="72">
        <f t="shared" si="5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3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1"/>
      <c r="H71" s="72">
        <f t="shared" si="5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3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1"/>
      <c r="H72" s="72">
        <f t="shared" si="5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3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1"/>
      <c r="H73" s="72">
        <f t="shared" si="5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3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1"/>
      <c r="H74" s="72">
        <f t="shared" si="5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3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1"/>
      <c r="H75" s="72">
        <f t="shared" si="5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3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1"/>
      <c r="H76" s="72">
        <f t="shared" ref="H76:H128" si="7">IF($E$3="si",($H$5/$H$6*G76),IF($E$3="no",G76*$H$4,0))</f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3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2"/>
      <c r="H77" s="72">
        <f t="shared" si="7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3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2"/>
      <c r="H78" s="72">
        <f t="shared" si="7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3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3"/>
      <c r="H79" s="73">
        <f t="shared" si="7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3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3"/>
      <c r="H80" s="73">
        <f t="shared" si="7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3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3"/>
      <c r="H81" s="73">
        <f t="shared" si="7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3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3"/>
      <c r="H82" s="73">
        <f t="shared" si="7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3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3"/>
      <c r="H83" s="73">
        <f t="shared" si="7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3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4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4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4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4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4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4"/>
      <c r="H89" s="36">
        <f t="shared" si="7"/>
        <v>0</v>
      </c>
      <c r="I89" s="36"/>
      <c r="J89" s="36"/>
      <c r="K89" s="37"/>
      <c r="L89" s="37"/>
      <c r="M89" s="38"/>
      <c r="N89" s="39">
        <f t="shared" ref="N89:N112" si="11">SUM(H89:M89)</f>
        <v>0</v>
      </c>
      <c r="O89" s="43"/>
      <c r="P89" s="41" t="str">
        <f t="shared" ref="P89:P112" si="12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4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4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4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4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4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4"/>
      <c r="H95" s="36">
        <f t="shared" si="7"/>
        <v>0</v>
      </c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4"/>
      <c r="H96" s="36">
        <f t="shared" si="7"/>
        <v>0</v>
      </c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4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4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4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4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4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4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4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4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4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4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4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4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4"/>
      <c r="H109" s="36">
        <f t="shared" si="7"/>
        <v>0</v>
      </c>
      <c r="I109" s="36"/>
      <c r="J109" s="36"/>
      <c r="K109" s="37"/>
      <c r="L109" s="37"/>
      <c r="M109" s="38"/>
      <c r="N109" s="39">
        <f t="shared" si="11"/>
        <v>0</v>
      </c>
      <c r="O109" s="43"/>
      <c r="P109" s="41" t="str">
        <f t="shared" si="12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4"/>
      <c r="H110" s="36">
        <f t="shared" si="7"/>
        <v>0</v>
      </c>
      <c r="I110" s="36"/>
      <c r="J110" s="36"/>
      <c r="K110" s="37"/>
      <c r="L110" s="37"/>
      <c r="M110" s="38"/>
      <c r="N110" s="39">
        <f t="shared" si="11"/>
        <v>0</v>
      </c>
      <c r="O110" s="43"/>
      <c r="P110" s="41" t="str">
        <f t="shared" si="12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4"/>
      <c r="H111" s="36">
        <f t="shared" si="7"/>
        <v>0</v>
      </c>
      <c r="I111" s="36"/>
      <c r="J111" s="36"/>
      <c r="K111" s="37"/>
      <c r="L111" s="37"/>
      <c r="M111" s="38"/>
      <c r="N111" s="39">
        <f t="shared" si="11"/>
        <v>0</v>
      </c>
      <c r="O111" s="43"/>
      <c r="P111" s="41" t="str">
        <f t="shared" si="12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4"/>
      <c r="H112" s="36">
        <f t="shared" si="7"/>
        <v>0</v>
      </c>
      <c r="I112" s="36"/>
      <c r="J112" s="36"/>
      <c r="K112" s="37"/>
      <c r="L112" s="37"/>
      <c r="M112" s="38"/>
      <c r="N112" s="39">
        <f t="shared" si="11"/>
        <v>0</v>
      </c>
      <c r="O112" s="43"/>
      <c r="P112" s="41" t="str">
        <f t="shared" si="12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4"/>
      <c r="H113" s="36">
        <f t="shared" si="7"/>
        <v>0</v>
      </c>
      <c r="I113" s="36"/>
      <c r="J113" s="36"/>
      <c r="K113" s="37"/>
      <c r="L113" s="37"/>
      <c r="M113" s="38"/>
      <c r="N113" s="39">
        <f t="shared" ref="N113:N126" si="13">SUM(H113:M113)</f>
        <v>0</v>
      </c>
      <c r="O113" s="43"/>
      <c r="P113" s="41" t="str">
        <f t="shared" ref="P113:P126" si="14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4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4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4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4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4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4"/>
      <c r="H119" s="36">
        <f t="shared" si="7"/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4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4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4"/>
      <c r="H122" s="36">
        <f t="shared" si="7"/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3"/>
        <v>0</v>
      </c>
      <c r="O123" s="43"/>
      <c r="P123" s="41" t="str">
        <f t="shared" si="14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4"/>
      <c r="H124" s="36">
        <f t="shared" si="7"/>
        <v>0</v>
      </c>
      <c r="I124" s="36"/>
      <c r="J124" s="36"/>
      <c r="K124" s="37"/>
      <c r="L124" s="37"/>
      <c r="M124" s="38"/>
      <c r="N124" s="39">
        <f t="shared" si="13"/>
        <v>0</v>
      </c>
      <c r="O124" s="43"/>
      <c r="P124" s="41" t="str">
        <f t="shared" si="14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4"/>
      <c r="H125" s="36">
        <f t="shared" si="7"/>
        <v>0</v>
      </c>
      <c r="I125" s="36"/>
      <c r="J125" s="36"/>
      <c r="K125" s="37"/>
      <c r="L125" s="37"/>
      <c r="M125" s="38"/>
      <c r="N125" s="39">
        <f t="shared" si="13"/>
        <v>0</v>
      </c>
      <c r="O125" s="43"/>
      <c r="P125" s="41" t="str">
        <f t="shared" si="14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4"/>
      <c r="H126" s="36">
        <f t="shared" si="7"/>
        <v>0</v>
      </c>
      <c r="I126" s="36"/>
      <c r="J126" s="36"/>
      <c r="K126" s="37"/>
      <c r="L126" s="37"/>
      <c r="M126" s="38"/>
      <c r="N126" s="39">
        <f t="shared" si="13"/>
        <v>0</v>
      </c>
      <c r="O126" s="43"/>
      <c r="P126" s="41" t="str">
        <f t="shared" si="14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4"/>
      <c r="H127" s="36">
        <f t="shared" si="7"/>
        <v>0</v>
      </c>
      <c r="I127" s="36"/>
      <c r="J127" s="36"/>
      <c r="K127" s="37"/>
      <c r="L127" s="37"/>
      <c r="M127" s="38"/>
      <c r="N127" s="39">
        <f t="shared" ref="N127:N128" si="15">SUM(H127:M127)</f>
        <v>0</v>
      </c>
      <c r="O127" s="43"/>
      <c r="P127" s="41" t="str">
        <f t="shared" ref="P127:P128" si="16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4"/>
      <c r="H128" s="36">
        <f t="shared" si="7"/>
        <v>0</v>
      </c>
      <c r="I128" s="36"/>
      <c r="J128" s="36"/>
      <c r="K128" s="37"/>
      <c r="L128" s="37"/>
      <c r="M128" s="38"/>
      <c r="N128" s="39">
        <f t="shared" si="15"/>
        <v>0</v>
      </c>
      <c r="O128" s="43"/>
      <c r="P128" s="41" t="str">
        <f t="shared" si="16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4"/>
      <c r="H129" s="36">
        <f t="shared" ref="H129" si="17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8">SUM(H129:M129)</f>
        <v>0</v>
      </c>
      <c r="O129" s="43"/>
      <c r="P129" s="41" t="str">
        <f t="shared" ref="P129" si="19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6"/>
      <c r="K132" s="106"/>
      <c r="L132" s="91"/>
      <c r="M132" s="91"/>
      <c r="N132" s="92"/>
      <c r="O132" s="93"/>
      <c r="P132" s="106"/>
      <c r="Q132" s="3"/>
    </row>
    <row r="133" spans="1:18" x14ac:dyDescent="0.2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6"/>
      <c r="K133" s="106"/>
      <c r="L133" s="78" t="s">
        <v>43</v>
      </c>
      <c r="M133" s="78"/>
      <c r="N133" s="78"/>
      <c r="O133" s="61"/>
      <c r="P133" s="106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5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21 F26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5 B17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 x14ac:dyDescent="0.2"/>
  <cols>
    <col min="1" max="1" width="6.7109375" style="1" customWidth="1"/>
    <col min="2" max="2" width="28.7109375" style="2" customWidth="1"/>
    <col min="3" max="3" width="32.42578125" style="2" bestFit="1" customWidth="1"/>
    <col min="4" max="4" width="39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 t="s">
        <v>45</v>
      </c>
      <c r="E1" s="128"/>
      <c r="F1" s="51" t="s">
        <v>41</v>
      </c>
      <c r="G1" s="50" t="s">
        <v>70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25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 t="s">
        <v>69</v>
      </c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27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25</v>
      </c>
      <c r="Q5" s="13"/>
    </row>
    <row r="6" spans="1:18" s="8" customFormat="1" ht="43.5" customHeight="1" thickTop="1" thickBot="1" x14ac:dyDescent="0.25">
      <c r="A6" s="4"/>
      <c r="B6" s="56" t="s">
        <v>46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39" t="s">
        <v>30</v>
      </c>
      <c r="B7" s="140"/>
      <c r="C7" s="141"/>
      <c r="D7" s="142" t="s">
        <v>11</v>
      </c>
      <c r="E7" s="143"/>
      <c r="F7" s="143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25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25</v>
      </c>
      <c r="O7" s="83">
        <f t="shared" si="0"/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 x14ac:dyDescent="0.25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 x14ac:dyDescent="0.25">
      <c r="A10" s="114"/>
      <c r="B10" s="116"/>
      <c r="C10" s="116"/>
      <c r="D10" s="145"/>
      <c r="E10" s="116"/>
      <c r="F10" s="146"/>
      <c r="G10" s="96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 x14ac:dyDescent="0.2">
      <c r="A11" s="27">
        <v>1</v>
      </c>
      <c r="B11" s="47">
        <v>41219</v>
      </c>
      <c r="C11" s="29" t="s">
        <v>51</v>
      </c>
      <c r="D11" s="30" t="s">
        <v>71</v>
      </c>
      <c r="E11" s="30" t="s">
        <v>72</v>
      </c>
      <c r="F11" s="31" t="s">
        <v>47</v>
      </c>
      <c r="G11" s="95"/>
      <c r="H11" s="33">
        <f t="shared" ref="H11:H17" si="1">IF($D$3="si",($G$5/$G$6*G11),IF($D$3="no",G11*$G$4,0))</f>
        <v>0</v>
      </c>
      <c r="I11" s="34"/>
      <c r="J11" s="35">
        <v>25</v>
      </c>
      <c r="K11" s="68"/>
      <c r="L11" s="68"/>
      <c r="M11" s="38"/>
      <c r="N11" s="39">
        <f t="shared" ref="N11:N55" si="2">SUM(H11:M11)</f>
        <v>25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/>
      <c r="C12" s="29"/>
      <c r="D12" s="30"/>
      <c r="E12" s="30"/>
      <c r="F12" s="31"/>
      <c r="G12" s="32"/>
      <c r="H12" s="33">
        <f t="shared" si="1"/>
        <v>0</v>
      </c>
      <c r="I12" s="34"/>
      <c r="J12" s="35"/>
      <c r="K12" s="68"/>
      <c r="L12" s="37"/>
      <c r="M12" s="38"/>
      <c r="N12" s="39">
        <f t="shared" si="2"/>
        <v>0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47"/>
      <c r="C13" s="29"/>
      <c r="D13" s="30"/>
      <c r="E13" s="30"/>
      <c r="F13" s="31"/>
      <c r="G13" s="32"/>
      <c r="H13" s="33">
        <f t="shared" si="1"/>
        <v>0</v>
      </c>
      <c r="I13" s="34"/>
      <c r="J13" s="35"/>
      <c r="K13" s="68"/>
      <c r="L13" s="37"/>
      <c r="M13" s="38"/>
      <c r="N13" s="39">
        <f t="shared" si="2"/>
        <v>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 x14ac:dyDescent="0.2">
      <c r="A14" s="42">
        <v>4</v>
      </c>
      <c r="B14" s="47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ref="H18:H39" si="4">IF($D$3="si",($G$5/$G$6*G18),IF($D$3="no",G18*$G$4,0))</f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29"/>
      <c r="D19" s="30"/>
      <c r="E19" s="30"/>
      <c r="F19" s="31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29"/>
      <c r="D20" s="30"/>
      <c r="E20" s="30"/>
      <c r="F20" s="31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29"/>
      <c r="D21" s="30"/>
      <c r="E21" s="30"/>
      <c r="F21" s="31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29"/>
      <c r="D22" s="30"/>
      <c r="E22" s="30"/>
      <c r="F22" s="31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29"/>
      <c r="D23" s="30"/>
      <c r="E23" s="30"/>
      <c r="F23" s="31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29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29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29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29"/>
      <c r="D28" s="49"/>
      <c r="E28" s="45"/>
      <c r="F28" s="46"/>
      <c r="G28" s="32"/>
      <c r="H28" s="33">
        <f t="shared" si="4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si="4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4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 t="shared" si="2"/>
        <v>0</v>
      </c>
      <c r="O39" s="43"/>
      <c r="P39" s="41" t="str">
        <f t="shared" si="3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si="2"/>
        <v>0</v>
      </c>
      <c r="O40" s="43"/>
      <c r="P40" s="41" t="str">
        <f t="shared" si="3"/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5">IF($D$3="si",($G$5/$G$6*G41),IF($D$3="no",G41*$G$4,0))</f>
        <v>0</v>
      </c>
      <c r="I41" s="48"/>
      <c r="J41" s="36"/>
      <c r="K41" s="37"/>
      <c r="L41" s="37"/>
      <c r="M41" s="38"/>
      <c r="N41" s="39">
        <f t="shared" si="2"/>
        <v>0</v>
      </c>
      <c r="O41" s="43"/>
      <c r="P41" s="41" t="str">
        <f t="shared" si="3"/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5"/>
        <v>0</v>
      </c>
      <c r="I42" s="48"/>
      <c r="J42" s="36"/>
      <c r="K42" s="37"/>
      <c r="L42" s="37"/>
      <c r="M42" s="38"/>
      <c r="N42" s="39">
        <f t="shared" si="2"/>
        <v>0</v>
      </c>
      <c r="O42" s="43"/>
      <c r="P42" s="41" t="str">
        <f t="shared" si="3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5"/>
        <v>0</v>
      </c>
      <c r="I43" s="48"/>
      <c r="J43" s="36"/>
      <c r="K43" s="37"/>
      <c r="L43" s="37"/>
      <c r="M43" s="38"/>
      <c r="N43" s="39">
        <f t="shared" si="2"/>
        <v>0</v>
      </c>
      <c r="O43" s="43"/>
      <c r="P43" s="41" t="str">
        <f t="shared" si="3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5"/>
        <v>0</v>
      </c>
      <c r="I44" s="48"/>
      <c r="J44" s="36"/>
      <c r="K44" s="37"/>
      <c r="L44" s="37"/>
      <c r="M44" s="38"/>
      <c r="N44" s="39">
        <f t="shared" si="2"/>
        <v>0</v>
      </c>
      <c r="O44" s="43"/>
      <c r="P44" s="41" t="str">
        <f t="shared" si="3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5"/>
        <v>0</v>
      </c>
      <c r="I45" s="48"/>
      <c r="J45" s="36"/>
      <c r="K45" s="37"/>
      <c r="L45" s="37"/>
      <c r="M45" s="38"/>
      <c r="N45" s="39">
        <f t="shared" si="2"/>
        <v>0</v>
      </c>
      <c r="O45" s="43"/>
      <c r="P45" s="41" t="str">
        <f t="shared" si="3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5"/>
        <v>0</v>
      </c>
      <c r="I46" s="48"/>
      <c r="J46" s="36"/>
      <c r="K46" s="37"/>
      <c r="L46" s="37"/>
      <c r="M46" s="38"/>
      <c r="N46" s="39">
        <f t="shared" si="2"/>
        <v>0</v>
      </c>
      <c r="O46" s="43"/>
      <c r="P46" s="41" t="str">
        <f t="shared" si="3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5"/>
        <v>0</v>
      </c>
      <c r="I47" s="48"/>
      <c r="J47" s="36"/>
      <c r="K47" s="37"/>
      <c r="L47" s="37"/>
      <c r="M47" s="38"/>
      <c r="N47" s="39">
        <f t="shared" si="2"/>
        <v>0</v>
      </c>
      <c r="O47" s="43"/>
      <c r="P47" s="41" t="str">
        <f t="shared" si="3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5"/>
        <v>0</v>
      </c>
      <c r="I48" s="48"/>
      <c r="J48" s="36"/>
      <c r="K48" s="37"/>
      <c r="L48" s="37"/>
      <c r="M48" s="38"/>
      <c r="N48" s="39">
        <f t="shared" si="2"/>
        <v>0</v>
      </c>
      <c r="O48" s="43"/>
      <c r="P48" s="41" t="str">
        <f t="shared" si="3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5"/>
        <v>0</v>
      </c>
      <c r="I49" s="48"/>
      <c r="J49" s="36"/>
      <c r="K49" s="37"/>
      <c r="L49" s="37"/>
      <c r="M49" s="38"/>
      <c r="N49" s="39">
        <f t="shared" si="2"/>
        <v>0</v>
      </c>
      <c r="O49" s="43"/>
      <c r="P49" s="41" t="str">
        <f t="shared" si="3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5"/>
        <v>0</v>
      </c>
      <c r="I50" s="48"/>
      <c r="J50" s="36"/>
      <c r="K50" s="37"/>
      <c r="L50" s="37"/>
      <c r="M50" s="38"/>
      <c r="N50" s="39">
        <f t="shared" si="2"/>
        <v>0</v>
      </c>
      <c r="O50" s="43"/>
      <c r="P50" s="41" t="str">
        <f t="shared" si="3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2"/>
        <v>0</v>
      </c>
      <c r="O51" s="43"/>
      <c r="P51" s="41" t="str">
        <f t="shared" si="3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5"/>
        <v>0</v>
      </c>
      <c r="I52" s="48"/>
      <c r="J52" s="36"/>
      <c r="K52" s="37"/>
      <c r="L52" s="37"/>
      <c r="M52" s="38"/>
      <c r="N52" s="39">
        <f t="shared" si="2"/>
        <v>0</v>
      </c>
      <c r="O52" s="43"/>
      <c r="P52" s="41" t="str">
        <f t="shared" si="3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5"/>
        <v>0</v>
      </c>
      <c r="I53" s="48"/>
      <c r="J53" s="36"/>
      <c r="K53" s="37"/>
      <c r="L53" s="37"/>
      <c r="M53" s="38"/>
      <c r="N53" s="39">
        <f t="shared" si="2"/>
        <v>0</v>
      </c>
      <c r="O53" s="43"/>
      <c r="P53" s="41" t="str">
        <f t="shared" si="3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5"/>
        <v>0</v>
      </c>
      <c r="I54" s="48"/>
      <c r="J54" s="36"/>
      <c r="K54" s="37"/>
      <c r="L54" s="37"/>
      <c r="M54" s="38"/>
      <c r="N54" s="39">
        <f t="shared" si="2"/>
        <v>0</v>
      </c>
      <c r="O54" s="43"/>
      <c r="P54" s="41" t="str">
        <f t="shared" si="3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5"/>
        <v>0</v>
      </c>
      <c r="I55" s="48"/>
      <c r="J55" s="36"/>
      <c r="K55" s="37"/>
      <c r="L55" s="37"/>
      <c r="M55" s="38"/>
      <c r="N55" s="39">
        <f t="shared" si="2"/>
        <v>0</v>
      </c>
      <c r="O55" s="43"/>
      <c r="P55" s="41" t="str">
        <f t="shared" si="3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4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24:E55">
      <formula1>1</formula1>
      <formula2>0</formula2>
    </dataValidation>
    <dataValidation type="textLength" operator="greaterThan" sqref="F57 F24:F55">
      <formula1>1</formula1>
      <formula2>0</formula2>
    </dataValidation>
    <dataValidation type="date" operator="greaterThanOrEqual" showErrorMessage="1" errorTitle="Data" error="Inserire una data superiore al 1/11/2000" sqref="B11:B15 B57 B23:B55">
      <formula1>36831</formula1>
      <formula2>0</formula2>
    </dataValidation>
    <dataValidation type="textLength" operator="greaterThan" allowBlank="1" sqref="C57 C24 C29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 x14ac:dyDescent="0.2"/>
  <cols>
    <col min="1" max="1" width="6.7109375" style="1" customWidth="1"/>
    <col min="2" max="2" width="28.7109375" style="2" customWidth="1"/>
    <col min="3" max="3" width="32.42578125" style="2" bestFit="1" customWidth="1"/>
    <col min="4" max="4" width="39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 t="s">
        <v>45</v>
      </c>
      <c r="E1" s="128"/>
      <c r="F1" s="51" t="s">
        <v>41</v>
      </c>
      <c r="G1" s="50" t="s">
        <v>73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50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 t="s">
        <v>69</v>
      </c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27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50</v>
      </c>
      <c r="Q5" s="13"/>
    </row>
    <row r="6" spans="1:18" s="8" customFormat="1" ht="43.5" customHeight="1" thickTop="1" thickBot="1" x14ac:dyDescent="0.25">
      <c r="A6" s="4"/>
      <c r="B6" s="56" t="s">
        <v>74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39" t="s">
        <v>30</v>
      </c>
      <c r="B7" s="140"/>
      <c r="C7" s="141"/>
      <c r="D7" s="142" t="s">
        <v>11</v>
      </c>
      <c r="E7" s="143"/>
      <c r="F7" s="143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50</v>
      </c>
      <c r="N7" s="80">
        <f t="shared" si="0"/>
        <v>50</v>
      </c>
      <c r="O7" s="83">
        <f t="shared" si="0"/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 x14ac:dyDescent="0.25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 x14ac:dyDescent="0.25">
      <c r="A10" s="114"/>
      <c r="B10" s="116"/>
      <c r="C10" s="116"/>
      <c r="D10" s="145"/>
      <c r="E10" s="116"/>
      <c r="F10" s="146"/>
      <c r="G10" s="96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 x14ac:dyDescent="0.2">
      <c r="A11" s="27">
        <v>1</v>
      </c>
      <c r="B11" s="47">
        <v>41219</v>
      </c>
      <c r="C11" s="29" t="s">
        <v>51</v>
      </c>
      <c r="D11" s="30" t="s">
        <v>50</v>
      </c>
      <c r="E11" s="30" t="s">
        <v>75</v>
      </c>
      <c r="F11" s="31" t="s">
        <v>76</v>
      </c>
      <c r="G11" s="95"/>
      <c r="H11" s="33">
        <f t="shared" ref="H11:H39" si="1">IF($D$3="si",($G$5/$G$6*G11),IF($D$3="no",G11*$G$4,0))</f>
        <v>0</v>
      </c>
      <c r="I11" s="34"/>
      <c r="J11" s="35"/>
      <c r="K11" s="68"/>
      <c r="L11" s="68"/>
      <c r="M11" s="38">
        <v>25</v>
      </c>
      <c r="N11" s="39">
        <f t="shared" ref="N11:N55" si="2">SUM(H11:M11)</f>
        <v>25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>
        <v>41221</v>
      </c>
      <c r="C12" s="29" t="s">
        <v>51</v>
      </c>
      <c r="D12" s="30" t="s">
        <v>50</v>
      </c>
      <c r="E12" s="30" t="s">
        <v>75</v>
      </c>
      <c r="F12" s="31" t="s">
        <v>76</v>
      </c>
      <c r="G12" s="32"/>
      <c r="H12" s="33">
        <f t="shared" si="1"/>
        <v>0</v>
      </c>
      <c r="I12" s="34"/>
      <c r="J12" s="35"/>
      <c r="K12" s="68"/>
      <c r="L12" s="37"/>
      <c r="M12" s="38">
        <v>25</v>
      </c>
      <c r="N12" s="39">
        <f t="shared" si="2"/>
        <v>25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47"/>
      <c r="C13" s="29"/>
      <c r="D13" s="30"/>
      <c r="E13" s="30"/>
      <c r="F13" s="31"/>
      <c r="G13" s="32"/>
      <c r="H13" s="33">
        <f t="shared" si="1"/>
        <v>0</v>
      </c>
      <c r="I13" s="34"/>
      <c r="J13" s="35"/>
      <c r="K13" s="68"/>
      <c r="L13" s="37"/>
      <c r="M13" s="38"/>
      <c r="N13" s="39">
        <f t="shared" si="2"/>
        <v>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 x14ac:dyDescent="0.2">
      <c r="A14" s="42">
        <v>4</v>
      </c>
      <c r="B14" s="47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29"/>
      <c r="D21" s="30"/>
      <c r="E21" s="30"/>
      <c r="F21" s="31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29"/>
      <c r="D22" s="30"/>
      <c r="E22" s="30"/>
      <c r="F22" s="31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29"/>
      <c r="D23" s="30"/>
      <c r="E23" s="30"/>
      <c r="F23" s="31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29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29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29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29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 t="shared" si="2"/>
        <v>0</v>
      </c>
      <c r="O39" s="43"/>
      <c r="P39" s="41" t="str">
        <f t="shared" si="3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si="2"/>
        <v>0</v>
      </c>
      <c r="O40" s="43"/>
      <c r="P40" s="41" t="str">
        <f t="shared" si="3"/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4">IF($D$3="si",($G$5/$G$6*G41),IF($D$3="no",G41*$G$4,0))</f>
        <v>0</v>
      </c>
      <c r="I41" s="48"/>
      <c r="J41" s="36"/>
      <c r="K41" s="37"/>
      <c r="L41" s="37"/>
      <c r="M41" s="38"/>
      <c r="N41" s="39">
        <f t="shared" si="2"/>
        <v>0</v>
      </c>
      <c r="O41" s="43"/>
      <c r="P41" s="41" t="str">
        <f t="shared" si="3"/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4"/>
        <v>0</v>
      </c>
      <c r="I42" s="48"/>
      <c r="J42" s="36"/>
      <c r="K42" s="37"/>
      <c r="L42" s="37"/>
      <c r="M42" s="38"/>
      <c r="N42" s="39">
        <f t="shared" si="2"/>
        <v>0</v>
      </c>
      <c r="O42" s="43"/>
      <c r="P42" s="41" t="str">
        <f t="shared" si="3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4"/>
        <v>0</v>
      </c>
      <c r="I43" s="48"/>
      <c r="J43" s="36"/>
      <c r="K43" s="37"/>
      <c r="L43" s="37"/>
      <c r="M43" s="38"/>
      <c r="N43" s="39">
        <f t="shared" si="2"/>
        <v>0</v>
      </c>
      <c r="O43" s="43"/>
      <c r="P43" s="41" t="str">
        <f t="shared" si="3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4"/>
        <v>0</v>
      </c>
      <c r="I44" s="48"/>
      <c r="J44" s="36"/>
      <c r="K44" s="37"/>
      <c r="L44" s="37"/>
      <c r="M44" s="38"/>
      <c r="N44" s="39">
        <f t="shared" si="2"/>
        <v>0</v>
      </c>
      <c r="O44" s="43"/>
      <c r="P44" s="41" t="str">
        <f t="shared" si="3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4"/>
        <v>0</v>
      </c>
      <c r="I45" s="48"/>
      <c r="J45" s="36"/>
      <c r="K45" s="37"/>
      <c r="L45" s="37"/>
      <c r="M45" s="38"/>
      <c r="N45" s="39">
        <f t="shared" si="2"/>
        <v>0</v>
      </c>
      <c r="O45" s="43"/>
      <c r="P45" s="41" t="str">
        <f t="shared" si="3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4"/>
        <v>0</v>
      </c>
      <c r="I46" s="48"/>
      <c r="J46" s="36"/>
      <c r="K46" s="37"/>
      <c r="L46" s="37"/>
      <c r="M46" s="38"/>
      <c r="N46" s="39">
        <f t="shared" si="2"/>
        <v>0</v>
      </c>
      <c r="O46" s="43"/>
      <c r="P46" s="41" t="str">
        <f t="shared" si="3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4"/>
        <v>0</v>
      </c>
      <c r="I47" s="48"/>
      <c r="J47" s="36"/>
      <c r="K47" s="37"/>
      <c r="L47" s="37"/>
      <c r="M47" s="38"/>
      <c r="N47" s="39">
        <f t="shared" si="2"/>
        <v>0</v>
      </c>
      <c r="O47" s="43"/>
      <c r="P47" s="41" t="str">
        <f t="shared" si="3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4"/>
        <v>0</v>
      </c>
      <c r="I48" s="48"/>
      <c r="J48" s="36"/>
      <c r="K48" s="37"/>
      <c r="L48" s="37"/>
      <c r="M48" s="38"/>
      <c r="N48" s="39">
        <f t="shared" si="2"/>
        <v>0</v>
      </c>
      <c r="O48" s="43"/>
      <c r="P48" s="41" t="str">
        <f t="shared" si="3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4"/>
        <v>0</v>
      </c>
      <c r="I49" s="48"/>
      <c r="J49" s="36"/>
      <c r="K49" s="37"/>
      <c r="L49" s="37"/>
      <c r="M49" s="38"/>
      <c r="N49" s="39">
        <f t="shared" si="2"/>
        <v>0</v>
      </c>
      <c r="O49" s="43"/>
      <c r="P49" s="41" t="str">
        <f t="shared" si="3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4"/>
        <v>0</v>
      </c>
      <c r="I50" s="48"/>
      <c r="J50" s="36"/>
      <c r="K50" s="37"/>
      <c r="L50" s="37"/>
      <c r="M50" s="38"/>
      <c r="N50" s="39">
        <f t="shared" si="2"/>
        <v>0</v>
      </c>
      <c r="O50" s="43"/>
      <c r="P50" s="41" t="str">
        <f t="shared" si="3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2"/>
        <v>0</v>
      </c>
      <c r="O51" s="43"/>
      <c r="P51" s="41" t="str">
        <f t="shared" si="3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4"/>
        <v>0</v>
      </c>
      <c r="I52" s="48"/>
      <c r="J52" s="36"/>
      <c r="K52" s="37"/>
      <c r="L52" s="37"/>
      <c r="M52" s="38"/>
      <c r="N52" s="39">
        <f t="shared" si="2"/>
        <v>0</v>
      </c>
      <c r="O52" s="43"/>
      <c r="P52" s="41" t="str">
        <f t="shared" si="3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4"/>
        <v>0</v>
      </c>
      <c r="I53" s="48"/>
      <c r="J53" s="36"/>
      <c r="K53" s="37"/>
      <c r="L53" s="37"/>
      <c r="M53" s="38"/>
      <c r="N53" s="39">
        <f t="shared" si="2"/>
        <v>0</v>
      </c>
      <c r="O53" s="43"/>
      <c r="P53" s="41" t="str">
        <f t="shared" si="3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4"/>
        <v>0</v>
      </c>
      <c r="I54" s="48"/>
      <c r="J54" s="36"/>
      <c r="K54" s="37"/>
      <c r="L54" s="37"/>
      <c r="M54" s="38"/>
      <c r="N54" s="39">
        <f t="shared" si="2"/>
        <v>0</v>
      </c>
      <c r="O54" s="43"/>
      <c r="P54" s="41" t="str">
        <f t="shared" si="3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4"/>
        <v>0</v>
      </c>
      <c r="I55" s="48"/>
      <c r="J55" s="36"/>
      <c r="K55" s="37"/>
      <c r="L55" s="37"/>
      <c r="M55" s="38"/>
      <c r="N55" s="39">
        <f t="shared" si="2"/>
        <v>0</v>
      </c>
      <c r="O55" s="43"/>
      <c r="P55" s="41" t="str">
        <f t="shared" si="3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3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24 C29:C55">
      <formula1>1</formula1>
      <formula2>0</formula2>
    </dataValidation>
    <dataValidation type="date" operator="greaterThanOrEqual" showErrorMessage="1" errorTitle="Data" error="Inserire una data superiore al 1/11/2000" sqref="B23:B55 B57 B11:B15">
      <formula1>36831</formula1>
      <formula2>0</formula2>
    </dataValidation>
    <dataValidation type="textLength" operator="greaterThan" sqref="F57 F24:F55">
      <formula1>1</formula1>
      <formula2>0</formula2>
    </dataValidation>
    <dataValidation type="textLength" operator="greaterThan" allowBlank="1" showErrorMessage="1" sqref="D57:E57 D24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 x14ac:dyDescent="0.2"/>
  <cols>
    <col min="1" max="1" width="6.7109375" style="1" customWidth="1"/>
    <col min="2" max="2" width="28.7109375" style="2" customWidth="1"/>
    <col min="3" max="3" width="32.42578125" style="2" bestFit="1" customWidth="1"/>
    <col min="4" max="4" width="39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 t="s">
        <v>45</v>
      </c>
      <c r="E1" s="128"/>
      <c r="F1" s="51" t="s">
        <v>41</v>
      </c>
      <c r="G1" s="50" t="s">
        <v>77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365200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 t="s">
        <v>69</v>
      </c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27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>
        <v>3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365200</v>
      </c>
      <c r="Q5" s="13"/>
    </row>
    <row r="6" spans="1:18" s="8" customFormat="1" ht="43.5" customHeight="1" thickTop="1" thickBot="1" x14ac:dyDescent="0.25">
      <c r="A6" s="4"/>
      <c r="B6" s="56" t="s">
        <v>83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39" t="s">
        <v>30</v>
      </c>
      <c r="B7" s="140"/>
      <c r="C7" s="141"/>
      <c r="D7" s="142" t="s">
        <v>11</v>
      </c>
      <c r="E7" s="143"/>
      <c r="F7" s="143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150000</v>
      </c>
      <c r="K7" s="81">
        <f t="shared" si="0"/>
        <v>0</v>
      </c>
      <c r="L7" s="81">
        <f t="shared" si="0"/>
        <v>0</v>
      </c>
      <c r="M7" s="82">
        <f t="shared" si="0"/>
        <v>215200</v>
      </c>
      <c r="N7" s="80">
        <f t="shared" si="0"/>
        <v>365200</v>
      </c>
      <c r="O7" s="83">
        <f t="shared" si="0"/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 x14ac:dyDescent="0.25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 x14ac:dyDescent="0.25">
      <c r="A10" s="114"/>
      <c r="B10" s="116"/>
      <c r="C10" s="116"/>
      <c r="D10" s="145"/>
      <c r="E10" s="116"/>
      <c r="F10" s="146"/>
      <c r="G10" s="96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 x14ac:dyDescent="0.2">
      <c r="A11" s="27">
        <v>1</v>
      </c>
      <c r="B11" s="47">
        <v>41221</v>
      </c>
      <c r="C11" s="29" t="s">
        <v>51</v>
      </c>
      <c r="D11" s="30" t="s">
        <v>48</v>
      </c>
      <c r="E11" s="30" t="s">
        <v>72</v>
      </c>
      <c r="F11" s="31" t="s">
        <v>78</v>
      </c>
      <c r="G11" s="95"/>
      <c r="H11" s="33">
        <f t="shared" ref="H11:H39" si="1">IF($D$3="si",($G$5/$G$6*G11),IF($D$3="no",G11*$G$4,0))</f>
        <v>0</v>
      </c>
      <c r="I11" s="34"/>
      <c r="J11" s="35"/>
      <c r="K11" s="68"/>
      <c r="L11" s="68"/>
      <c r="M11" s="38">
        <v>145200</v>
      </c>
      <c r="N11" s="39">
        <f t="shared" ref="N11:N55" si="2">SUM(H11:M11)</f>
        <v>145200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>
        <v>41221</v>
      </c>
      <c r="C12" s="29" t="s">
        <v>51</v>
      </c>
      <c r="D12" s="30" t="s">
        <v>79</v>
      </c>
      <c r="E12" s="30" t="s">
        <v>72</v>
      </c>
      <c r="F12" s="31" t="s">
        <v>78</v>
      </c>
      <c r="G12" s="32"/>
      <c r="H12" s="33">
        <f t="shared" si="1"/>
        <v>0</v>
      </c>
      <c r="I12" s="34"/>
      <c r="J12" s="35">
        <v>150000</v>
      </c>
      <c r="K12" s="68"/>
      <c r="L12" s="37"/>
      <c r="M12" s="38"/>
      <c r="N12" s="39">
        <f t="shared" si="2"/>
        <v>150000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47">
        <v>41221</v>
      </c>
      <c r="C13" s="29" t="s">
        <v>51</v>
      </c>
      <c r="D13" s="30" t="s">
        <v>50</v>
      </c>
      <c r="E13" s="30" t="s">
        <v>72</v>
      </c>
      <c r="F13" s="31" t="s">
        <v>78</v>
      </c>
      <c r="G13" s="32"/>
      <c r="H13" s="33">
        <f t="shared" si="1"/>
        <v>0</v>
      </c>
      <c r="I13" s="34"/>
      <c r="J13" s="35"/>
      <c r="K13" s="68"/>
      <c r="L13" s="37"/>
      <c r="M13" s="38">
        <v>70000</v>
      </c>
      <c r="N13" s="39">
        <f t="shared" si="2"/>
        <v>70000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 x14ac:dyDescent="0.2">
      <c r="A14" s="42">
        <v>4</v>
      </c>
      <c r="B14" s="47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29"/>
      <c r="D21" s="30"/>
      <c r="E21" s="30"/>
      <c r="F21" s="31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29"/>
      <c r="D22" s="30"/>
      <c r="E22" s="30"/>
      <c r="F22" s="31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29"/>
      <c r="D23" s="30"/>
      <c r="E23" s="30"/>
      <c r="F23" s="31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29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29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29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29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 t="shared" si="2"/>
        <v>0</v>
      </c>
      <c r="O39" s="43"/>
      <c r="P39" s="41" t="str">
        <f t="shared" si="3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si="2"/>
        <v>0</v>
      </c>
      <c r="O40" s="43"/>
      <c r="P40" s="41" t="str">
        <f t="shared" si="3"/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4">IF($D$3="si",($G$5/$G$6*G41),IF($D$3="no",G41*$G$4,0))</f>
        <v>0</v>
      </c>
      <c r="I41" s="48"/>
      <c r="J41" s="36"/>
      <c r="K41" s="37"/>
      <c r="L41" s="37"/>
      <c r="M41" s="38"/>
      <c r="N41" s="39">
        <f t="shared" si="2"/>
        <v>0</v>
      </c>
      <c r="O41" s="43"/>
      <c r="P41" s="41" t="str">
        <f t="shared" si="3"/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4"/>
        <v>0</v>
      </c>
      <c r="I42" s="48"/>
      <c r="J42" s="36"/>
      <c r="K42" s="37"/>
      <c r="L42" s="37"/>
      <c r="M42" s="38"/>
      <c r="N42" s="39">
        <f t="shared" si="2"/>
        <v>0</v>
      </c>
      <c r="O42" s="43"/>
      <c r="P42" s="41" t="str">
        <f t="shared" si="3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4"/>
        <v>0</v>
      </c>
      <c r="I43" s="48"/>
      <c r="J43" s="36"/>
      <c r="K43" s="37"/>
      <c r="L43" s="37"/>
      <c r="M43" s="38"/>
      <c r="N43" s="39">
        <f t="shared" si="2"/>
        <v>0</v>
      </c>
      <c r="O43" s="43"/>
      <c r="P43" s="41" t="str">
        <f t="shared" si="3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4"/>
        <v>0</v>
      </c>
      <c r="I44" s="48"/>
      <c r="J44" s="36"/>
      <c r="K44" s="37"/>
      <c r="L44" s="37"/>
      <c r="M44" s="38"/>
      <c r="N44" s="39">
        <f t="shared" si="2"/>
        <v>0</v>
      </c>
      <c r="O44" s="43"/>
      <c r="P44" s="41" t="str">
        <f t="shared" si="3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4"/>
        <v>0</v>
      </c>
      <c r="I45" s="48"/>
      <c r="J45" s="36"/>
      <c r="K45" s="37"/>
      <c r="L45" s="37"/>
      <c r="M45" s="38"/>
      <c r="N45" s="39">
        <f t="shared" si="2"/>
        <v>0</v>
      </c>
      <c r="O45" s="43"/>
      <c r="P45" s="41" t="str">
        <f t="shared" si="3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4"/>
        <v>0</v>
      </c>
      <c r="I46" s="48"/>
      <c r="J46" s="36"/>
      <c r="K46" s="37"/>
      <c r="L46" s="37"/>
      <c r="M46" s="38"/>
      <c r="N46" s="39">
        <f t="shared" si="2"/>
        <v>0</v>
      </c>
      <c r="O46" s="43"/>
      <c r="P46" s="41" t="str">
        <f t="shared" si="3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4"/>
        <v>0</v>
      </c>
      <c r="I47" s="48"/>
      <c r="J47" s="36"/>
      <c r="K47" s="37"/>
      <c r="L47" s="37"/>
      <c r="M47" s="38"/>
      <c r="N47" s="39">
        <f t="shared" si="2"/>
        <v>0</v>
      </c>
      <c r="O47" s="43"/>
      <c r="P47" s="41" t="str">
        <f t="shared" si="3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4"/>
        <v>0</v>
      </c>
      <c r="I48" s="48"/>
      <c r="J48" s="36"/>
      <c r="K48" s="37"/>
      <c r="L48" s="37"/>
      <c r="M48" s="38"/>
      <c r="N48" s="39">
        <f t="shared" si="2"/>
        <v>0</v>
      </c>
      <c r="O48" s="43"/>
      <c r="P48" s="41" t="str">
        <f t="shared" si="3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4"/>
        <v>0</v>
      </c>
      <c r="I49" s="48"/>
      <c r="J49" s="36"/>
      <c r="K49" s="37"/>
      <c r="L49" s="37"/>
      <c r="M49" s="38"/>
      <c r="N49" s="39">
        <f t="shared" si="2"/>
        <v>0</v>
      </c>
      <c r="O49" s="43"/>
      <c r="P49" s="41" t="str">
        <f t="shared" si="3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4"/>
        <v>0</v>
      </c>
      <c r="I50" s="48"/>
      <c r="J50" s="36"/>
      <c r="K50" s="37"/>
      <c r="L50" s="37"/>
      <c r="M50" s="38"/>
      <c r="N50" s="39">
        <f t="shared" si="2"/>
        <v>0</v>
      </c>
      <c r="O50" s="43"/>
      <c r="P50" s="41" t="str">
        <f t="shared" si="3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2"/>
        <v>0</v>
      </c>
      <c r="O51" s="43"/>
      <c r="P51" s="41" t="str">
        <f t="shared" si="3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4"/>
        <v>0</v>
      </c>
      <c r="I52" s="48"/>
      <c r="J52" s="36"/>
      <c r="K52" s="37"/>
      <c r="L52" s="37"/>
      <c r="M52" s="38"/>
      <c r="N52" s="39">
        <f t="shared" si="2"/>
        <v>0</v>
      </c>
      <c r="O52" s="43"/>
      <c r="P52" s="41" t="str">
        <f t="shared" si="3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4"/>
        <v>0</v>
      </c>
      <c r="I53" s="48"/>
      <c r="J53" s="36"/>
      <c r="K53" s="37"/>
      <c r="L53" s="37"/>
      <c r="M53" s="38"/>
      <c r="N53" s="39">
        <f t="shared" si="2"/>
        <v>0</v>
      </c>
      <c r="O53" s="43"/>
      <c r="P53" s="41" t="str">
        <f t="shared" si="3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4"/>
        <v>0</v>
      </c>
      <c r="I54" s="48"/>
      <c r="J54" s="36"/>
      <c r="K54" s="37"/>
      <c r="L54" s="37"/>
      <c r="M54" s="38"/>
      <c r="N54" s="39">
        <f t="shared" si="2"/>
        <v>0</v>
      </c>
      <c r="O54" s="43"/>
      <c r="P54" s="41" t="str">
        <f t="shared" si="3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4"/>
        <v>0</v>
      </c>
      <c r="I55" s="48"/>
      <c r="J55" s="36"/>
      <c r="K55" s="37"/>
      <c r="L55" s="37"/>
      <c r="M55" s="38"/>
      <c r="N55" s="39">
        <f t="shared" si="2"/>
        <v>0</v>
      </c>
      <c r="O55" s="43"/>
      <c r="P55" s="41" t="str">
        <f t="shared" si="3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24:E55">
      <formula1>1</formula1>
      <formula2>0</formula2>
    </dataValidation>
    <dataValidation type="textLength" operator="greaterThan" sqref="F57 F24:F55">
      <formula1>1</formula1>
      <formula2>0</formula2>
    </dataValidation>
    <dataValidation type="date" operator="greaterThanOrEqual" showErrorMessage="1" errorTitle="Data" error="Inserire una data superiore al 1/11/2000" sqref="B23:B55 B57 B11:B15">
      <formula1>36831</formula1>
      <formula2>0</formula2>
    </dataValidation>
    <dataValidation type="textLength" operator="greaterThan" allowBlank="1" sqref="C57 C24 C29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 x14ac:dyDescent="0.2"/>
  <cols>
    <col min="1" max="1" width="6.7109375" style="1" customWidth="1"/>
    <col min="2" max="2" width="28.7109375" style="2" customWidth="1"/>
    <col min="3" max="3" width="32.42578125" style="2" bestFit="1" customWidth="1"/>
    <col min="4" max="4" width="39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 t="s">
        <v>45</v>
      </c>
      <c r="E1" s="128"/>
      <c r="F1" s="51" t="s">
        <v>41</v>
      </c>
      <c r="G1" s="50" t="s">
        <v>80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377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 t="s">
        <v>69</v>
      </c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27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>
        <v>6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377</v>
      </c>
      <c r="Q5" s="13"/>
    </row>
    <row r="6" spans="1:18" s="8" customFormat="1" ht="43.5" customHeight="1" thickTop="1" thickBot="1" x14ac:dyDescent="0.25">
      <c r="A6" s="4"/>
      <c r="B6" s="56" t="s">
        <v>81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39" t="s">
        <v>30</v>
      </c>
      <c r="B7" s="140"/>
      <c r="C7" s="141"/>
      <c r="D7" s="142" t="s">
        <v>11</v>
      </c>
      <c r="E7" s="143"/>
      <c r="F7" s="143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300</v>
      </c>
      <c r="K7" s="81">
        <f t="shared" si="0"/>
        <v>0</v>
      </c>
      <c r="L7" s="81">
        <f t="shared" si="0"/>
        <v>0</v>
      </c>
      <c r="M7" s="82">
        <f t="shared" si="0"/>
        <v>77</v>
      </c>
      <c r="N7" s="80">
        <f t="shared" si="0"/>
        <v>377</v>
      </c>
      <c r="O7" s="83">
        <f t="shared" si="0"/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 x14ac:dyDescent="0.25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 x14ac:dyDescent="0.25">
      <c r="A10" s="114"/>
      <c r="B10" s="116"/>
      <c r="C10" s="116"/>
      <c r="D10" s="145"/>
      <c r="E10" s="116"/>
      <c r="F10" s="146"/>
      <c r="G10" s="96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 x14ac:dyDescent="0.2">
      <c r="A11" s="27">
        <v>1</v>
      </c>
      <c r="B11" s="47">
        <v>41231</v>
      </c>
      <c r="C11" s="29" t="s">
        <v>59</v>
      </c>
      <c r="D11" s="30" t="s">
        <v>49</v>
      </c>
      <c r="E11" s="30" t="s">
        <v>84</v>
      </c>
      <c r="F11" s="31" t="s">
        <v>82</v>
      </c>
      <c r="G11" s="95"/>
      <c r="H11" s="33">
        <f t="shared" ref="H11:H39" si="1">IF($D$3="si",($G$5/$G$6*G11),IF($D$3="no",G11*$G$4,0))</f>
        <v>0</v>
      </c>
      <c r="I11" s="34"/>
      <c r="J11" s="35">
        <v>25</v>
      </c>
      <c r="K11" s="68"/>
      <c r="L11" s="68"/>
      <c r="M11" s="38"/>
      <c r="N11" s="39">
        <f t="shared" ref="N11:N55" si="2">SUM(H11:M11)</f>
        <v>25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>
        <v>41232</v>
      </c>
      <c r="C12" s="29" t="s">
        <v>59</v>
      </c>
      <c r="D12" s="30" t="s">
        <v>49</v>
      </c>
      <c r="E12" s="30" t="s">
        <v>84</v>
      </c>
      <c r="F12" s="31" t="s">
        <v>82</v>
      </c>
      <c r="G12" s="32"/>
      <c r="H12" s="33">
        <f t="shared" si="1"/>
        <v>0</v>
      </c>
      <c r="I12" s="34"/>
      <c r="J12" s="35">
        <v>105</v>
      </c>
      <c r="K12" s="68"/>
      <c r="L12" s="37"/>
      <c r="M12" s="38"/>
      <c r="N12" s="39">
        <f t="shared" si="2"/>
        <v>105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47">
        <v>41233</v>
      </c>
      <c r="C13" s="29" t="s">
        <v>59</v>
      </c>
      <c r="D13" s="30" t="s">
        <v>49</v>
      </c>
      <c r="E13" s="30" t="s">
        <v>84</v>
      </c>
      <c r="F13" s="31" t="s">
        <v>82</v>
      </c>
      <c r="G13" s="32"/>
      <c r="H13" s="33">
        <f t="shared" si="1"/>
        <v>0</v>
      </c>
      <c r="I13" s="34"/>
      <c r="J13" s="35">
        <v>85</v>
      </c>
      <c r="K13" s="68"/>
      <c r="L13" s="37"/>
      <c r="M13" s="38"/>
      <c r="N13" s="39">
        <f t="shared" si="2"/>
        <v>85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 x14ac:dyDescent="0.2">
      <c r="A14" s="42">
        <v>4</v>
      </c>
      <c r="B14" s="47">
        <v>41233</v>
      </c>
      <c r="C14" s="29" t="s">
        <v>59</v>
      </c>
      <c r="D14" s="30" t="s">
        <v>49</v>
      </c>
      <c r="E14" s="30" t="s">
        <v>84</v>
      </c>
      <c r="F14" s="31" t="s">
        <v>82</v>
      </c>
      <c r="G14" s="32"/>
      <c r="H14" s="33">
        <f t="shared" si="1"/>
        <v>0</v>
      </c>
      <c r="I14" s="34"/>
      <c r="J14" s="35">
        <v>85</v>
      </c>
      <c r="K14" s="68"/>
      <c r="L14" s="37"/>
      <c r="M14" s="38"/>
      <c r="N14" s="39">
        <f t="shared" si="2"/>
        <v>85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>
        <v>41232</v>
      </c>
      <c r="C15" s="29" t="s">
        <v>59</v>
      </c>
      <c r="D15" s="30" t="s">
        <v>67</v>
      </c>
      <c r="E15" s="30" t="s">
        <v>84</v>
      </c>
      <c r="F15" s="31" t="s">
        <v>82</v>
      </c>
      <c r="G15" s="32"/>
      <c r="H15" s="33">
        <f t="shared" si="1"/>
        <v>0</v>
      </c>
      <c r="I15" s="34"/>
      <c r="J15" s="35"/>
      <c r="K15" s="68"/>
      <c r="L15" s="37"/>
      <c r="M15" s="38">
        <v>49</v>
      </c>
      <c r="N15" s="39">
        <f t="shared" si="2"/>
        <v>49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>
        <v>41235</v>
      </c>
      <c r="C16" s="29" t="s">
        <v>59</v>
      </c>
      <c r="D16" s="30" t="s">
        <v>50</v>
      </c>
      <c r="E16" s="30" t="s">
        <v>84</v>
      </c>
      <c r="F16" s="31" t="s">
        <v>82</v>
      </c>
      <c r="G16" s="32"/>
      <c r="H16" s="33">
        <f t="shared" si="1"/>
        <v>0</v>
      </c>
      <c r="I16" s="34"/>
      <c r="J16" s="35"/>
      <c r="K16" s="68"/>
      <c r="L16" s="37"/>
      <c r="M16" s="38">
        <v>28</v>
      </c>
      <c r="N16" s="39">
        <f t="shared" si="2"/>
        <v>28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29"/>
      <c r="D21" s="30"/>
      <c r="E21" s="30"/>
      <c r="F21" s="31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29"/>
      <c r="D22" s="30"/>
      <c r="E22" s="30"/>
      <c r="F22" s="31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29"/>
      <c r="D23" s="30"/>
      <c r="E23" s="30"/>
      <c r="F23" s="31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29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29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29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29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 t="shared" si="2"/>
        <v>0</v>
      </c>
      <c r="O39" s="43"/>
      <c r="P39" s="41" t="str">
        <f t="shared" si="3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si="2"/>
        <v>0</v>
      </c>
      <c r="O40" s="43"/>
      <c r="P40" s="41" t="str">
        <f t="shared" si="3"/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4">IF($D$3="si",($G$5/$G$6*G41),IF($D$3="no",G41*$G$4,0))</f>
        <v>0</v>
      </c>
      <c r="I41" s="48"/>
      <c r="J41" s="36"/>
      <c r="K41" s="37"/>
      <c r="L41" s="37"/>
      <c r="M41" s="38"/>
      <c r="N41" s="39">
        <f t="shared" si="2"/>
        <v>0</v>
      </c>
      <c r="O41" s="43"/>
      <c r="P41" s="41" t="str">
        <f t="shared" si="3"/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4"/>
        <v>0</v>
      </c>
      <c r="I42" s="48"/>
      <c r="J42" s="36"/>
      <c r="K42" s="37"/>
      <c r="L42" s="37"/>
      <c r="M42" s="38"/>
      <c r="N42" s="39">
        <f t="shared" si="2"/>
        <v>0</v>
      </c>
      <c r="O42" s="43"/>
      <c r="P42" s="41" t="str">
        <f t="shared" si="3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4"/>
        <v>0</v>
      </c>
      <c r="I43" s="48"/>
      <c r="J43" s="36"/>
      <c r="K43" s="37"/>
      <c r="L43" s="37"/>
      <c r="M43" s="38"/>
      <c r="N43" s="39">
        <f t="shared" si="2"/>
        <v>0</v>
      </c>
      <c r="O43" s="43"/>
      <c r="P43" s="41" t="str">
        <f t="shared" si="3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4"/>
        <v>0</v>
      </c>
      <c r="I44" s="48"/>
      <c r="J44" s="36"/>
      <c r="K44" s="37"/>
      <c r="L44" s="37"/>
      <c r="M44" s="38"/>
      <c r="N44" s="39">
        <f t="shared" si="2"/>
        <v>0</v>
      </c>
      <c r="O44" s="43"/>
      <c r="P44" s="41" t="str">
        <f t="shared" si="3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4"/>
        <v>0</v>
      </c>
      <c r="I45" s="48"/>
      <c r="J45" s="36"/>
      <c r="K45" s="37"/>
      <c r="L45" s="37"/>
      <c r="M45" s="38"/>
      <c r="N45" s="39">
        <f t="shared" si="2"/>
        <v>0</v>
      </c>
      <c r="O45" s="43"/>
      <c r="P45" s="41" t="str">
        <f t="shared" si="3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4"/>
        <v>0</v>
      </c>
      <c r="I46" s="48"/>
      <c r="J46" s="36"/>
      <c r="K46" s="37"/>
      <c r="L46" s="37"/>
      <c r="M46" s="38"/>
      <c r="N46" s="39">
        <f t="shared" si="2"/>
        <v>0</v>
      </c>
      <c r="O46" s="43"/>
      <c r="P46" s="41" t="str">
        <f t="shared" si="3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4"/>
        <v>0</v>
      </c>
      <c r="I47" s="48"/>
      <c r="J47" s="36"/>
      <c r="K47" s="37"/>
      <c r="L47" s="37"/>
      <c r="M47" s="38"/>
      <c r="N47" s="39">
        <f t="shared" si="2"/>
        <v>0</v>
      </c>
      <c r="O47" s="43"/>
      <c r="P47" s="41" t="str">
        <f t="shared" si="3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4"/>
        <v>0</v>
      </c>
      <c r="I48" s="48"/>
      <c r="J48" s="36"/>
      <c r="K48" s="37"/>
      <c r="L48" s="37"/>
      <c r="M48" s="38"/>
      <c r="N48" s="39">
        <f t="shared" si="2"/>
        <v>0</v>
      </c>
      <c r="O48" s="43"/>
      <c r="P48" s="41" t="str">
        <f t="shared" si="3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4"/>
        <v>0</v>
      </c>
      <c r="I49" s="48"/>
      <c r="J49" s="36"/>
      <c r="K49" s="37"/>
      <c r="L49" s="37"/>
      <c r="M49" s="38"/>
      <c r="N49" s="39">
        <f t="shared" si="2"/>
        <v>0</v>
      </c>
      <c r="O49" s="43"/>
      <c r="P49" s="41" t="str">
        <f t="shared" si="3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4"/>
        <v>0</v>
      </c>
      <c r="I50" s="48"/>
      <c r="J50" s="36"/>
      <c r="K50" s="37"/>
      <c r="L50" s="37"/>
      <c r="M50" s="38"/>
      <c r="N50" s="39">
        <f t="shared" si="2"/>
        <v>0</v>
      </c>
      <c r="O50" s="43"/>
      <c r="P50" s="41" t="str">
        <f t="shared" si="3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2"/>
        <v>0</v>
      </c>
      <c r="O51" s="43"/>
      <c r="P51" s="41" t="str">
        <f t="shared" si="3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4"/>
        <v>0</v>
      </c>
      <c r="I52" s="48"/>
      <c r="J52" s="36"/>
      <c r="K52" s="37"/>
      <c r="L52" s="37"/>
      <c r="M52" s="38"/>
      <c r="N52" s="39">
        <f t="shared" si="2"/>
        <v>0</v>
      </c>
      <c r="O52" s="43"/>
      <c r="P52" s="41" t="str">
        <f t="shared" si="3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4"/>
        <v>0</v>
      </c>
      <c r="I53" s="48"/>
      <c r="J53" s="36"/>
      <c r="K53" s="37"/>
      <c r="L53" s="37"/>
      <c r="M53" s="38"/>
      <c r="N53" s="39">
        <f t="shared" si="2"/>
        <v>0</v>
      </c>
      <c r="O53" s="43"/>
      <c r="P53" s="41" t="str">
        <f t="shared" si="3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4"/>
        <v>0</v>
      </c>
      <c r="I54" s="48"/>
      <c r="J54" s="36"/>
      <c r="K54" s="37"/>
      <c r="L54" s="37"/>
      <c r="M54" s="38"/>
      <c r="N54" s="39">
        <f t="shared" si="2"/>
        <v>0</v>
      </c>
      <c r="O54" s="43"/>
      <c r="P54" s="41" t="str">
        <f t="shared" si="3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4"/>
        <v>0</v>
      </c>
      <c r="I55" s="48"/>
      <c r="J55" s="36"/>
      <c r="K55" s="37"/>
      <c r="L55" s="37"/>
      <c r="M55" s="38"/>
      <c r="N55" s="39">
        <f t="shared" si="2"/>
        <v>0</v>
      </c>
      <c r="O55" s="43"/>
      <c r="P55" s="41" t="str">
        <f t="shared" si="3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24 C29:C55">
      <formula1>1</formula1>
      <formula2>0</formula2>
    </dataValidation>
    <dataValidation type="date" operator="greaterThanOrEqual" showErrorMessage="1" errorTitle="Data" error="Inserire una data superiore al 1/11/2000" sqref="B23:B55 B57 B11:B15">
      <formula1>36831</formula1>
      <formula2>0</formula2>
    </dataValidation>
    <dataValidation type="textLength" operator="greaterThan" sqref="F57 F24:F55">
      <formula1>1</formula1>
      <formula2>0</formula2>
    </dataValidation>
    <dataValidation type="textLength" operator="greaterThan" allowBlank="1" showErrorMessage="1" sqref="D57:E57 D24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 x14ac:dyDescent="0.2"/>
  <cols>
    <col min="1" max="1" width="6.7109375" style="1" customWidth="1"/>
    <col min="2" max="2" width="28.7109375" style="2" customWidth="1"/>
    <col min="3" max="3" width="32.42578125" style="2" bestFit="1" customWidth="1"/>
    <col min="4" max="4" width="39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 t="s">
        <v>45</v>
      </c>
      <c r="E1" s="128"/>
      <c r="F1" s="51" t="s">
        <v>41</v>
      </c>
      <c r="G1" s="50" t="s">
        <v>85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175.25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 t="s">
        <v>69</v>
      </c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27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>
        <v>5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175.25</v>
      </c>
      <c r="Q5" s="13"/>
    </row>
    <row r="6" spans="1:18" s="8" customFormat="1" ht="43.5" customHeight="1" thickTop="1" thickBot="1" x14ac:dyDescent="0.25">
      <c r="A6" s="4"/>
      <c r="B6" s="56" t="s">
        <v>86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39" t="s">
        <v>30</v>
      </c>
      <c r="B7" s="140"/>
      <c r="C7" s="141"/>
      <c r="D7" s="142" t="s">
        <v>11</v>
      </c>
      <c r="E7" s="143"/>
      <c r="F7" s="143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130</v>
      </c>
      <c r="K7" s="81">
        <f t="shared" si="0"/>
        <v>0</v>
      </c>
      <c r="L7" s="81">
        <f t="shared" si="0"/>
        <v>0</v>
      </c>
      <c r="M7" s="82">
        <f t="shared" si="0"/>
        <v>45.25</v>
      </c>
      <c r="N7" s="80">
        <f t="shared" si="0"/>
        <v>175.25</v>
      </c>
      <c r="O7" s="83">
        <f t="shared" si="0"/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 x14ac:dyDescent="0.25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 x14ac:dyDescent="0.25">
      <c r="A10" s="114"/>
      <c r="B10" s="116"/>
      <c r="C10" s="116"/>
      <c r="D10" s="145"/>
      <c r="E10" s="116"/>
      <c r="F10" s="146"/>
      <c r="G10" s="96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 x14ac:dyDescent="0.2">
      <c r="A11" s="27">
        <v>1</v>
      </c>
      <c r="B11" s="47">
        <v>41242</v>
      </c>
      <c r="C11" s="29" t="s">
        <v>64</v>
      </c>
      <c r="D11" s="30" t="s">
        <v>49</v>
      </c>
      <c r="E11" s="30" t="s">
        <v>88</v>
      </c>
      <c r="F11" s="31" t="s">
        <v>87</v>
      </c>
      <c r="G11" s="95"/>
      <c r="H11" s="33">
        <f t="shared" ref="H11:H39" si="1">IF($D$3="si",($G$5/$G$6*G11),IF($D$3="no",G11*$G$4,0))</f>
        <v>0</v>
      </c>
      <c r="I11" s="34"/>
      <c r="J11" s="35">
        <v>35</v>
      </c>
      <c r="K11" s="68"/>
      <c r="L11" s="68"/>
      <c r="M11" s="38"/>
      <c r="N11" s="39">
        <f t="shared" ref="N11:N55" si="2">SUM(H11:M11)</f>
        <v>35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>
        <v>41242</v>
      </c>
      <c r="C12" s="29" t="s">
        <v>64</v>
      </c>
      <c r="D12" s="30" t="s">
        <v>49</v>
      </c>
      <c r="E12" s="30" t="s">
        <v>88</v>
      </c>
      <c r="F12" s="31" t="s">
        <v>87</v>
      </c>
      <c r="G12" s="32"/>
      <c r="H12" s="33">
        <f t="shared" si="1"/>
        <v>0</v>
      </c>
      <c r="I12" s="34"/>
      <c r="J12" s="35">
        <v>45</v>
      </c>
      <c r="K12" s="68"/>
      <c r="L12" s="37"/>
      <c r="M12" s="38"/>
      <c r="N12" s="39">
        <f t="shared" si="2"/>
        <v>45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47">
        <v>41243</v>
      </c>
      <c r="C13" s="29" t="s">
        <v>64</v>
      </c>
      <c r="D13" s="30" t="s">
        <v>49</v>
      </c>
      <c r="E13" s="30" t="s">
        <v>88</v>
      </c>
      <c r="F13" s="31" t="s">
        <v>87</v>
      </c>
      <c r="G13" s="32"/>
      <c r="H13" s="33">
        <f t="shared" si="1"/>
        <v>0</v>
      </c>
      <c r="I13" s="34"/>
      <c r="J13" s="35">
        <v>50</v>
      </c>
      <c r="K13" s="68"/>
      <c r="L13" s="37"/>
      <c r="M13" s="38"/>
      <c r="N13" s="39">
        <f t="shared" si="2"/>
        <v>50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 x14ac:dyDescent="0.2">
      <c r="A14" s="42">
        <v>4</v>
      </c>
      <c r="B14" s="47">
        <v>41242</v>
      </c>
      <c r="C14" s="29" t="s">
        <v>64</v>
      </c>
      <c r="D14" s="30" t="s">
        <v>67</v>
      </c>
      <c r="E14" s="30" t="s">
        <v>88</v>
      </c>
      <c r="F14" s="31" t="s">
        <v>87</v>
      </c>
      <c r="G14" s="32"/>
      <c r="H14" s="33">
        <f t="shared" si="1"/>
        <v>0</v>
      </c>
      <c r="I14" s="34"/>
      <c r="J14" s="35"/>
      <c r="K14" s="68"/>
      <c r="L14" s="37"/>
      <c r="M14" s="38">
        <v>19.25</v>
      </c>
      <c r="N14" s="39">
        <f t="shared" si="2"/>
        <v>19.25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>
        <v>41243</v>
      </c>
      <c r="C15" s="29" t="s">
        <v>64</v>
      </c>
      <c r="D15" s="30" t="s">
        <v>67</v>
      </c>
      <c r="E15" s="30" t="s">
        <v>88</v>
      </c>
      <c r="F15" s="31" t="s">
        <v>87</v>
      </c>
      <c r="G15" s="32"/>
      <c r="H15" s="33">
        <f t="shared" si="1"/>
        <v>0</v>
      </c>
      <c r="I15" s="34"/>
      <c r="J15" s="35"/>
      <c r="K15" s="68"/>
      <c r="L15" s="37"/>
      <c r="M15" s="38">
        <v>26</v>
      </c>
      <c r="N15" s="39">
        <f t="shared" si="2"/>
        <v>26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29"/>
      <c r="D21" s="30"/>
      <c r="E21" s="30"/>
      <c r="F21" s="31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29"/>
      <c r="D22" s="30"/>
      <c r="E22" s="30"/>
      <c r="F22" s="31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29"/>
      <c r="D23" s="30"/>
      <c r="E23" s="30"/>
      <c r="F23" s="31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29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29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29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29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 t="shared" si="2"/>
        <v>0</v>
      </c>
      <c r="O39" s="43"/>
      <c r="P39" s="41" t="str">
        <f t="shared" si="3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si="2"/>
        <v>0</v>
      </c>
      <c r="O40" s="43"/>
      <c r="P40" s="41" t="str">
        <f t="shared" si="3"/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4">IF($D$3="si",($G$5/$G$6*G41),IF($D$3="no",G41*$G$4,0))</f>
        <v>0</v>
      </c>
      <c r="I41" s="48"/>
      <c r="J41" s="36"/>
      <c r="K41" s="37"/>
      <c r="L41" s="37"/>
      <c r="M41" s="38"/>
      <c r="N41" s="39">
        <f t="shared" si="2"/>
        <v>0</v>
      </c>
      <c r="O41" s="43"/>
      <c r="P41" s="41" t="str">
        <f t="shared" si="3"/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4"/>
        <v>0</v>
      </c>
      <c r="I42" s="48"/>
      <c r="J42" s="36"/>
      <c r="K42" s="37"/>
      <c r="L42" s="37"/>
      <c r="M42" s="38"/>
      <c r="N42" s="39">
        <f t="shared" si="2"/>
        <v>0</v>
      </c>
      <c r="O42" s="43"/>
      <c r="P42" s="41" t="str">
        <f t="shared" si="3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4"/>
        <v>0</v>
      </c>
      <c r="I43" s="48"/>
      <c r="J43" s="36"/>
      <c r="K43" s="37"/>
      <c r="L43" s="37"/>
      <c r="M43" s="38"/>
      <c r="N43" s="39">
        <f t="shared" si="2"/>
        <v>0</v>
      </c>
      <c r="O43" s="43"/>
      <c r="P43" s="41" t="str">
        <f t="shared" si="3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4"/>
        <v>0</v>
      </c>
      <c r="I44" s="48"/>
      <c r="J44" s="36"/>
      <c r="K44" s="37"/>
      <c r="L44" s="37"/>
      <c r="M44" s="38"/>
      <c r="N44" s="39">
        <f t="shared" si="2"/>
        <v>0</v>
      </c>
      <c r="O44" s="43"/>
      <c r="P44" s="41" t="str">
        <f t="shared" si="3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4"/>
        <v>0</v>
      </c>
      <c r="I45" s="48"/>
      <c r="J45" s="36"/>
      <c r="K45" s="37"/>
      <c r="L45" s="37"/>
      <c r="M45" s="38"/>
      <c r="N45" s="39">
        <f t="shared" si="2"/>
        <v>0</v>
      </c>
      <c r="O45" s="43"/>
      <c r="P45" s="41" t="str">
        <f t="shared" si="3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4"/>
        <v>0</v>
      </c>
      <c r="I46" s="48"/>
      <c r="J46" s="36"/>
      <c r="K46" s="37"/>
      <c r="L46" s="37"/>
      <c r="M46" s="38"/>
      <c r="N46" s="39">
        <f t="shared" si="2"/>
        <v>0</v>
      </c>
      <c r="O46" s="43"/>
      <c r="P46" s="41" t="str">
        <f t="shared" si="3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4"/>
        <v>0</v>
      </c>
      <c r="I47" s="48"/>
      <c r="J47" s="36"/>
      <c r="K47" s="37"/>
      <c r="L47" s="37"/>
      <c r="M47" s="38"/>
      <c r="N47" s="39">
        <f t="shared" si="2"/>
        <v>0</v>
      </c>
      <c r="O47" s="43"/>
      <c r="P47" s="41" t="str">
        <f t="shared" si="3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4"/>
        <v>0</v>
      </c>
      <c r="I48" s="48"/>
      <c r="J48" s="36"/>
      <c r="K48" s="37"/>
      <c r="L48" s="37"/>
      <c r="M48" s="38"/>
      <c r="N48" s="39">
        <f t="shared" si="2"/>
        <v>0</v>
      </c>
      <c r="O48" s="43"/>
      <c r="P48" s="41" t="str">
        <f t="shared" si="3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4"/>
        <v>0</v>
      </c>
      <c r="I49" s="48"/>
      <c r="J49" s="36"/>
      <c r="K49" s="37"/>
      <c r="L49" s="37"/>
      <c r="M49" s="38"/>
      <c r="N49" s="39">
        <f t="shared" si="2"/>
        <v>0</v>
      </c>
      <c r="O49" s="43"/>
      <c r="P49" s="41" t="str">
        <f t="shared" si="3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4"/>
        <v>0</v>
      </c>
      <c r="I50" s="48"/>
      <c r="J50" s="36"/>
      <c r="K50" s="37"/>
      <c r="L50" s="37"/>
      <c r="M50" s="38"/>
      <c r="N50" s="39">
        <f t="shared" si="2"/>
        <v>0</v>
      </c>
      <c r="O50" s="43"/>
      <c r="P50" s="41" t="str">
        <f t="shared" si="3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2"/>
        <v>0</v>
      </c>
      <c r="O51" s="43"/>
      <c r="P51" s="41" t="str">
        <f t="shared" si="3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4"/>
        <v>0</v>
      </c>
      <c r="I52" s="48"/>
      <c r="J52" s="36"/>
      <c r="K52" s="37"/>
      <c r="L52" s="37"/>
      <c r="M52" s="38"/>
      <c r="N52" s="39">
        <f t="shared" si="2"/>
        <v>0</v>
      </c>
      <c r="O52" s="43"/>
      <c r="P52" s="41" t="str">
        <f t="shared" si="3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4"/>
        <v>0</v>
      </c>
      <c r="I53" s="48"/>
      <c r="J53" s="36"/>
      <c r="K53" s="37"/>
      <c r="L53" s="37"/>
      <c r="M53" s="38"/>
      <c r="N53" s="39">
        <f t="shared" si="2"/>
        <v>0</v>
      </c>
      <c r="O53" s="43"/>
      <c r="P53" s="41" t="str">
        <f t="shared" si="3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4"/>
        <v>0</v>
      </c>
      <c r="I54" s="48"/>
      <c r="J54" s="36"/>
      <c r="K54" s="37"/>
      <c r="L54" s="37"/>
      <c r="M54" s="38"/>
      <c r="N54" s="39">
        <f t="shared" si="2"/>
        <v>0</v>
      </c>
      <c r="O54" s="43"/>
      <c r="P54" s="41" t="str">
        <f t="shared" si="3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4"/>
        <v>0</v>
      </c>
      <c r="I55" s="48"/>
      <c r="J55" s="36"/>
      <c r="K55" s="37"/>
      <c r="L55" s="37"/>
      <c r="M55" s="38"/>
      <c r="N55" s="39">
        <f t="shared" si="2"/>
        <v>0</v>
      </c>
      <c r="O55" s="43"/>
      <c r="P55" s="41" t="str">
        <f t="shared" si="3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24:E55">
      <formula1>1</formula1>
      <formula2>0</formula2>
    </dataValidation>
    <dataValidation type="textLength" operator="greaterThan" sqref="F57 F24:F55">
      <formula1>1</formula1>
      <formula2>0</formula2>
    </dataValidation>
    <dataValidation type="date" operator="greaterThanOrEqual" showErrorMessage="1" errorTitle="Data" error="Inserire una data superiore al 1/11/2000" sqref="B23:B55 B57 B11:B15">
      <formula1>36831</formula1>
      <formula2>0</formula2>
    </dataValidation>
    <dataValidation type="textLength" operator="greaterThan" allowBlank="1" sqref="C57 C24 C29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12</vt:i4>
      </vt:variant>
    </vt:vector>
  </HeadingPairs>
  <TitlesOfParts>
    <vt:vector size="18" baseType="lpstr">
      <vt:lpstr>Anticipi EUR</vt:lpstr>
      <vt:lpstr>Anticipi USD</vt:lpstr>
      <vt:lpstr>Anticipi AED</vt:lpstr>
      <vt:lpstr>Anticipi IDR</vt:lpstr>
      <vt:lpstr>Anticipi SAR</vt:lpstr>
      <vt:lpstr>Anticipi BRL</vt:lpstr>
      <vt:lpstr>'Anticipi AED'!Area_stampa</vt:lpstr>
      <vt:lpstr>'Anticipi BRL'!Area_stampa</vt:lpstr>
      <vt:lpstr>'Anticipi EUR'!Area_stampa</vt:lpstr>
      <vt:lpstr>'Anticipi IDR'!Area_stampa</vt:lpstr>
      <vt:lpstr>'Anticipi SAR'!Area_stampa</vt:lpstr>
      <vt:lpstr>'Anticipi USD'!Area_stampa</vt:lpstr>
      <vt:lpstr>'Anticipi AED'!Titoli_stampa</vt:lpstr>
      <vt:lpstr>'Anticipi BRL'!Titoli_stampa</vt:lpstr>
      <vt:lpstr>'Anticipi EUR'!Titoli_stampa</vt:lpstr>
      <vt:lpstr>'Anticipi IDR'!Titoli_stampa</vt:lpstr>
      <vt:lpstr>'Anticipi SAR'!Titoli_stampa</vt:lpstr>
      <vt:lpstr>'Anticipi USD'!Titoli_stampa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Alessandro Scarafile</cp:lastModifiedBy>
  <cp:revision>1</cp:revision>
  <cp:lastPrinted>2012-12-03T09:41:29Z</cp:lastPrinted>
  <dcterms:created xsi:type="dcterms:W3CDTF">2007-03-06T14:42:56Z</dcterms:created>
  <dcterms:modified xsi:type="dcterms:W3CDTF">2012-12-03T09:55:32Z</dcterms:modified>
</cp:coreProperties>
</file>