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autoCompressPictures="0"/>
  <bookViews>
    <workbookView xWindow="2100" yWindow="0" windowWidth="25600" windowHeight="1422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3" l="1"/>
  <c r="H11" i="1"/>
  <c r="H11" i="3"/>
  <c r="H123" i="1"/>
  <c r="P129" i="1"/>
  <c r="H129" i="1"/>
  <c r="N129" i="1"/>
  <c r="O7" i="3"/>
  <c r="P3" i="3"/>
  <c r="M7" i="3"/>
  <c r="L7" i="3"/>
  <c r="K7" i="3"/>
  <c r="J7" i="3"/>
  <c r="I7" i="3"/>
  <c r="G7" i="3"/>
  <c r="H37" i="3"/>
  <c r="H40" i="3"/>
  <c r="H51" i="3"/>
  <c r="P55" i="3"/>
  <c r="H55" i="3"/>
  <c r="N55" i="3"/>
  <c r="P54" i="3"/>
  <c r="H54" i="3"/>
  <c r="N54" i="3"/>
  <c r="P53" i="3"/>
  <c r="H53" i="3"/>
  <c r="N53" i="3"/>
  <c r="P52" i="3"/>
  <c r="H52" i="3"/>
  <c r="N52" i="3"/>
  <c r="P51" i="3"/>
  <c r="N51" i="3"/>
  <c r="P50" i="3"/>
  <c r="H50" i="3"/>
  <c r="N50" i="3"/>
  <c r="P49" i="3"/>
  <c r="H49" i="3"/>
  <c r="N49" i="3"/>
  <c r="P48" i="3"/>
  <c r="H48" i="3"/>
  <c r="N48" i="3"/>
  <c r="P47" i="3"/>
  <c r="H47" i="3"/>
  <c r="N47" i="3"/>
  <c r="P46" i="3"/>
  <c r="H46" i="3"/>
  <c r="N46" i="3"/>
  <c r="P45" i="3"/>
  <c r="H45" i="3"/>
  <c r="N45" i="3"/>
  <c r="P44" i="3"/>
  <c r="H44" i="3"/>
  <c r="N44" i="3"/>
  <c r="P43" i="3"/>
  <c r="H43" i="3"/>
  <c r="N43" i="3"/>
  <c r="P42" i="3"/>
  <c r="H42" i="3"/>
  <c r="N42" i="3"/>
  <c r="P41" i="3"/>
  <c r="H41" i="3"/>
  <c r="N41" i="3"/>
  <c r="H13" i="1"/>
  <c r="N13" i="1"/>
  <c r="N11" i="1"/>
  <c r="H128" i="1"/>
  <c r="H127" i="1"/>
  <c r="H126" i="1"/>
  <c r="H125" i="1"/>
  <c r="H124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O7" i="1"/>
  <c r="P3" i="1"/>
  <c r="G7" i="1"/>
  <c r="I7" i="1"/>
  <c r="M7" i="1"/>
  <c r="L7" i="1"/>
  <c r="K7" i="1"/>
  <c r="J7" i="1"/>
  <c r="P128" i="1"/>
  <c r="N128" i="1"/>
  <c r="P127" i="1"/>
  <c r="N127" i="1"/>
  <c r="P126" i="1"/>
  <c r="N126" i="1"/>
  <c r="P125" i="1"/>
  <c r="N125" i="1"/>
  <c r="P124" i="1"/>
  <c r="N124" i="1"/>
  <c r="P123" i="1"/>
  <c r="N123" i="1"/>
  <c r="P122" i="1"/>
  <c r="N122" i="1"/>
  <c r="P121" i="1"/>
  <c r="N121" i="1"/>
  <c r="P120" i="1"/>
  <c r="N120" i="1"/>
  <c r="P119" i="1"/>
  <c r="N119" i="1"/>
  <c r="P118" i="1"/>
  <c r="N118" i="1"/>
  <c r="P117" i="1"/>
  <c r="N117" i="1"/>
  <c r="P116" i="1"/>
  <c r="N116" i="1"/>
  <c r="P115" i="1"/>
  <c r="N115" i="1"/>
  <c r="P114" i="1"/>
  <c r="N114" i="1"/>
  <c r="P113" i="1"/>
  <c r="N113" i="1"/>
  <c r="P112" i="1"/>
  <c r="N112" i="1"/>
  <c r="P111" i="1"/>
  <c r="N111" i="1"/>
  <c r="P110" i="1"/>
  <c r="N110" i="1"/>
  <c r="P109" i="1"/>
  <c r="N109" i="1"/>
  <c r="P108" i="1"/>
  <c r="N108" i="1"/>
  <c r="P107" i="1"/>
  <c r="N107" i="1"/>
  <c r="P106" i="1"/>
  <c r="N106" i="1"/>
  <c r="P105" i="1"/>
  <c r="N105" i="1"/>
  <c r="P104" i="1"/>
  <c r="N104" i="1"/>
  <c r="P103" i="1"/>
  <c r="N103" i="1"/>
  <c r="P102" i="1"/>
  <c r="N102" i="1"/>
  <c r="P101" i="1"/>
  <c r="N101" i="1"/>
  <c r="P100" i="1"/>
  <c r="N100" i="1"/>
  <c r="P99" i="1"/>
  <c r="N99" i="1"/>
  <c r="P98" i="1"/>
  <c r="N98" i="1"/>
  <c r="P97" i="1"/>
  <c r="N97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N90" i="1"/>
  <c r="P89" i="1"/>
  <c r="N89" i="1"/>
  <c r="P88" i="1"/>
  <c r="N88" i="1"/>
  <c r="P87" i="1"/>
  <c r="N87" i="1"/>
  <c r="P86" i="1"/>
  <c r="N86" i="1"/>
  <c r="P85" i="1"/>
  <c r="N85" i="1"/>
  <c r="P84" i="1"/>
  <c r="N84" i="1"/>
  <c r="H39" i="3"/>
  <c r="N39" i="3"/>
  <c r="P40" i="3"/>
  <c r="N40" i="3"/>
  <c r="P39" i="3"/>
  <c r="P38" i="3"/>
  <c r="H38" i="3"/>
  <c r="N38" i="3"/>
  <c r="P37" i="3"/>
  <c r="N37" i="3"/>
  <c r="P36" i="3"/>
  <c r="H36" i="3"/>
  <c r="N36" i="3"/>
  <c r="P35" i="3"/>
  <c r="H35" i="3"/>
  <c r="N35" i="3"/>
  <c r="P34" i="3"/>
  <c r="H34" i="3"/>
  <c r="N34" i="3"/>
  <c r="P33" i="3"/>
  <c r="H33" i="3"/>
  <c r="N33" i="3"/>
  <c r="P32" i="3"/>
  <c r="H32" i="3"/>
  <c r="N32" i="3"/>
  <c r="H27" i="3"/>
  <c r="N27" i="3"/>
  <c r="P31" i="3"/>
  <c r="H31" i="3"/>
  <c r="N31" i="3"/>
  <c r="P30" i="3"/>
  <c r="H30" i="3"/>
  <c r="N30" i="3"/>
  <c r="P29" i="3"/>
  <c r="H29" i="3"/>
  <c r="N29" i="3"/>
  <c r="P28" i="3"/>
  <c r="H28" i="3"/>
  <c r="N28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7" i="3"/>
  <c r="P1" i="3"/>
  <c r="P11" i="1"/>
  <c r="N11" i="3"/>
  <c r="P5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7" i="3"/>
  <c r="H7" i="1"/>
  <c r="P1" i="1"/>
  <c r="P5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3" i="1"/>
  <c r="N22" i="1"/>
  <c r="N21" i="1"/>
  <c r="N20" i="1"/>
  <c r="P19" i="1"/>
  <c r="N19" i="1"/>
  <c r="N16" i="1"/>
  <c r="N15" i="1"/>
  <c r="N12" i="1"/>
  <c r="N18" i="1"/>
  <c r="N17" i="1"/>
  <c r="N14" i="1"/>
  <c r="P18" i="1"/>
  <c r="P17" i="1"/>
  <c r="P16" i="1"/>
  <c r="P15" i="1"/>
  <c r="P14" i="1"/>
  <c r="P13" i="1"/>
  <c r="P12" i="1"/>
  <c r="N73" i="1"/>
  <c r="N7" i="1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<sst xmlns="http://schemas.openxmlformats.org/spreadsheetml/2006/main" count="152" uniqueCount="63">
  <si>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</si>
  <si>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</si>
  <si>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</si>
  <si>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</si>
  <si>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</si>
  <si>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</si>
  <si>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</si>
  <si>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</si>
  <si>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</si>
  <si>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</si>
  <si>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</si>
  <si>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</si>
  <si>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</si>
  <si>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</si>
  <si>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</si>
  <si>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</si>
  <si>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</si>
  <si>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</si>
  <si>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</si>
  <si>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</si>
  <si>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</si>
  <si>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</si>
  <si>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</si>
  <si>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</si>
  <si>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</si>
  <si>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</si>
  <si>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</si>
  <si>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</si>
  <si>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</si>
  <si>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</si>
  <si>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</si>
  <si>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</si>
  <si>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</si>
  <si>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</si>
  <si>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</si>
  <si>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</si>
  <si>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</si>
  <si>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</si>
  <si>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</si>
  <si>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</si>
  <si>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</si>
  <si>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</si>
  <si>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</si>
  <si>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</si>
  <si>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</si>
  <si>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</si>
  <si>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</si>
  <si>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</si>
  <si>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Milipol Qatar 2012</t>
  </si>
  <si>
    <t>Qatar</t>
  </si>
  <si>
    <t>Qar</t>
  </si>
  <si>
    <t>Prelievo soldi da CC</t>
  </si>
  <si>
    <t>Taxi</t>
  </si>
  <si>
    <t>Caffe</t>
  </si>
  <si>
    <t>Aqua</t>
  </si>
  <si>
    <t>Cena</t>
  </si>
  <si>
    <t>Hotel (Pagato con carta di credito da Antonella)</t>
  </si>
  <si>
    <t>Milipol Qatar</t>
  </si>
  <si>
    <t>Rinnovo passaporto</t>
  </si>
  <si>
    <t>A/R torino malpensa con parcheggio auto</t>
  </si>
  <si>
    <t xml:space="preserve"> abbonamento treno</t>
  </si>
  <si>
    <t>pranzo</t>
  </si>
  <si>
    <t>colazione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</si>
</sst>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12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12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0"/>
  <sheetViews>
    <sheetView view="pageBreakPreview" zoomScale="80" zoomScaleNormal="80" zoomScaleSheetLayoutView="50" zoomScalePageLayoutView="80" workbookViewId="0">
      <pane ySplit="5" topLeftCell="A9" activePane="bottomLeft" state="frozen"/>
      <selection pane="bottomLeft" activeCell="B19" sqref="B19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8" customFormat="1" ht="65.25" customHeight="1">
      <c r="A1" s="4"/>
      <c r="B1" s="111" t="s">
        <v>0</v>
      </c>
      <c r="C1" s="111"/>
      <c r="D1" s="112"/>
      <c r="E1" s="112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4379</v>
      </c>
      <c r="Q1" s="3" t="s">
        <v>28</v>
      </c>
    </row>
    <row r="2" spans="1:18" s="8" customFormat="1" ht="57.75" customHeight="1">
      <c r="A2" s="4"/>
      <c r="B2" s="113" t="s">
        <v>2</v>
      </c>
      <c r="C2" s="113"/>
      <c r="D2" s="112"/>
      <c r="E2" s="112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3" t="s">
        <v>26</v>
      </c>
      <c r="C3" s="113"/>
      <c r="D3" s="112" t="s">
        <v>28</v>
      </c>
      <c r="E3" s="112"/>
      <c r="N3" s="10" t="s">
        <v>4</v>
      </c>
      <c r="O3" s="11"/>
      <c r="P3" s="62">
        <f>+O7</f>
        <v>4523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20" t="s">
        <v>8</v>
      </c>
      <c r="O5" s="120"/>
      <c r="P5" s="58">
        <f>P1-P2-P3-P4</f>
        <v>-144</v>
      </c>
      <c r="Q5" s="13"/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21" t="s">
        <v>30</v>
      </c>
      <c r="B7" s="122"/>
      <c r="C7" s="123"/>
      <c r="D7" s="129" t="s">
        <v>11</v>
      </c>
      <c r="E7" s="130"/>
      <c r="F7" s="130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3210</v>
      </c>
      <c r="M7" s="82">
        <f t="shared" si="0"/>
        <v>1169</v>
      </c>
      <c r="N7" s="80">
        <f t="shared" si="0"/>
        <v>4379</v>
      </c>
      <c r="O7" s="83">
        <f t="shared" si="0"/>
        <v>4523</v>
      </c>
      <c r="P7" s="13">
        <f>+N7-SUM(H7:M7)</f>
        <v>0</v>
      </c>
    </row>
    <row r="8" spans="1:18" ht="36" customHeight="1" thickTop="1" thickBot="1">
      <c r="A8" s="131"/>
      <c r="B8" s="132" t="s">
        <v>12</v>
      </c>
      <c r="C8" s="132" t="s">
        <v>13</v>
      </c>
      <c r="D8" s="133" t="s">
        <v>25</v>
      </c>
      <c r="E8" s="132" t="s">
        <v>34</v>
      </c>
      <c r="F8" s="135" t="s">
        <v>32</v>
      </c>
      <c r="G8" s="136" t="s">
        <v>15</v>
      </c>
      <c r="H8" s="138" t="s">
        <v>16</v>
      </c>
      <c r="I8" s="124" t="s">
        <v>38</v>
      </c>
      <c r="J8" s="125" t="s">
        <v>40</v>
      </c>
      <c r="K8" s="125" t="s">
        <v>39</v>
      </c>
      <c r="L8" s="126" t="s">
        <v>22</v>
      </c>
      <c r="M8" s="127"/>
      <c r="N8" s="128" t="s">
        <v>17</v>
      </c>
      <c r="O8" s="114" t="s">
        <v>18</v>
      </c>
      <c r="P8" s="115" t="s">
        <v>19</v>
      </c>
      <c r="Q8" s="2"/>
      <c r="R8" s="108" t="s">
        <v>41</v>
      </c>
    </row>
    <row r="9" spans="1:18" ht="36" customHeight="1" thickTop="1" thickBot="1">
      <c r="A9" s="131"/>
      <c r="B9" s="132" t="s">
        <v>12</v>
      </c>
      <c r="C9" s="132"/>
      <c r="D9" s="134"/>
      <c r="E9" s="132"/>
      <c r="F9" s="135"/>
      <c r="G9" s="137"/>
      <c r="H9" s="138" t="s">
        <v>38</v>
      </c>
      <c r="I9" s="124" t="s">
        <v>38</v>
      </c>
      <c r="J9" s="124"/>
      <c r="K9" s="124" t="s">
        <v>37</v>
      </c>
      <c r="L9" s="116" t="s">
        <v>23</v>
      </c>
      <c r="M9" s="118" t="s">
        <v>24</v>
      </c>
      <c r="N9" s="128"/>
      <c r="O9" s="114"/>
      <c r="P9" s="115"/>
      <c r="Q9" s="2"/>
      <c r="R9" s="109"/>
    </row>
    <row r="10" spans="1:18" ht="37.5" customHeight="1" thickTop="1" thickBot="1">
      <c r="A10" s="131"/>
      <c r="B10" s="132"/>
      <c r="C10" s="132"/>
      <c r="D10" s="134"/>
      <c r="E10" s="132"/>
      <c r="F10" s="135"/>
      <c r="G10" s="96" t="s">
        <v>20</v>
      </c>
      <c r="H10" s="138"/>
      <c r="I10" s="124"/>
      <c r="J10" s="124"/>
      <c r="K10" s="124"/>
      <c r="L10" s="117"/>
      <c r="M10" s="119"/>
      <c r="N10" s="128"/>
      <c r="O10" s="114"/>
      <c r="P10" s="115"/>
      <c r="Q10" s="2"/>
      <c r="R10" s="110"/>
    </row>
    <row r="11" spans="1:18" ht="30" customHeight="1" thickTop="1">
      <c r="A11" s="27">
        <v>1</v>
      </c>
      <c r="B11" s="47">
        <v>41191</v>
      </c>
      <c r="C11" s="29" t="s">
        <v>48</v>
      </c>
      <c r="D11" s="30" t="s">
        <v>51</v>
      </c>
      <c r="E11" s="30" t="s">
        <v>49</v>
      </c>
      <c r="F11" s="31" t="s">
        <v>50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>
        <v>300</v>
      </c>
      <c r="P11" s="41"/>
      <c r="Q11" s="2"/>
      <c r="R11" s="74"/>
    </row>
    <row r="12" spans="1:18" ht="30" customHeight="1">
      <c r="A12" s="42">
        <v>2</v>
      </c>
      <c r="B12" s="47">
        <v>41191</v>
      </c>
      <c r="C12" s="44" t="s">
        <v>48</v>
      </c>
      <c r="D12" s="30" t="s">
        <v>51</v>
      </c>
      <c r="E12" s="30" t="s">
        <v>49</v>
      </c>
      <c r="F12" s="31" t="s">
        <v>50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>
        <v>500</v>
      </c>
      <c r="P12" s="41"/>
      <c r="Q12" s="2"/>
      <c r="R12" s="74"/>
    </row>
    <row r="13" spans="1:18" ht="30" customHeight="1">
      <c r="A13" s="42">
        <v>3</v>
      </c>
      <c r="B13" s="28">
        <v>41191</v>
      </c>
      <c r="C13" s="29" t="s">
        <v>48</v>
      </c>
      <c r="D13" s="30" t="s">
        <v>52</v>
      </c>
      <c r="E13" s="30" t="s">
        <v>49</v>
      </c>
      <c r="F13" s="31" t="s">
        <v>50</v>
      </c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>
        <v>30</v>
      </c>
      <c r="N13" s="39">
        <f t="shared" ref="N13:N26" si="2">SUM(H13:M13)</f>
        <v>30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>
      <c r="A14" s="42">
        <v>4</v>
      </c>
      <c r="B14" s="28">
        <v>41192</v>
      </c>
      <c r="C14" s="29" t="s">
        <v>48</v>
      </c>
      <c r="D14" s="30" t="s">
        <v>53</v>
      </c>
      <c r="E14" s="30" t="s">
        <v>49</v>
      </c>
      <c r="F14" s="31" t="s">
        <v>50</v>
      </c>
      <c r="G14" s="32"/>
      <c r="H14" s="33">
        <f t="shared" si="1"/>
        <v>0</v>
      </c>
      <c r="I14" s="34"/>
      <c r="J14" s="35"/>
      <c r="K14" s="68"/>
      <c r="L14" s="37"/>
      <c r="M14" s="38">
        <v>24</v>
      </c>
      <c r="N14" s="39">
        <f t="shared" si="2"/>
        <v>24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>
        <v>41192</v>
      </c>
      <c r="C15" s="29" t="s">
        <v>48</v>
      </c>
      <c r="D15" s="30" t="s">
        <v>54</v>
      </c>
      <c r="E15" s="30"/>
      <c r="F15" s="31" t="s">
        <v>50</v>
      </c>
      <c r="G15" s="32"/>
      <c r="H15" s="33">
        <f t="shared" si="1"/>
        <v>0</v>
      </c>
      <c r="I15" s="34"/>
      <c r="J15" s="35"/>
      <c r="K15" s="68"/>
      <c r="L15" s="37"/>
      <c r="M15" s="38">
        <v>12</v>
      </c>
      <c r="N15" s="39">
        <f t="shared" si="2"/>
        <v>12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>
        <v>41190</v>
      </c>
      <c r="C16" s="29" t="s">
        <v>48</v>
      </c>
      <c r="D16" s="30" t="s">
        <v>52</v>
      </c>
      <c r="E16" s="30"/>
      <c r="F16" s="31" t="s">
        <v>50</v>
      </c>
      <c r="G16" s="32"/>
      <c r="H16" s="33">
        <f t="shared" si="1"/>
        <v>0</v>
      </c>
      <c r="I16" s="34"/>
      <c r="J16" s="35"/>
      <c r="K16" s="68"/>
      <c r="L16" s="37"/>
      <c r="M16" s="38">
        <v>16.5</v>
      </c>
      <c r="N16" s="39">
        <f t="shared" si="2"/>
        <v>16.5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>
        <v>41191</v>
      </c>
      <c r="C17" s="29" t="s">
        <v>48</v>
      </c>
      <c r="D17" s="30" t="s">
        <v>52</v>
      </c>
      <c r="E17" s="30"/>
      <c r="F17" s="31" t="s">
        <v>50</v>
      </c>
      <c r="G17" s="32"/>
      <c r="H17" s="33">
        <f t="shared" si="1"/>
        <v>0</v>
      </c>
      <c r="I17" s="34"/>
      <c r="J17" s="35"/>
      <c r="K17" s="68"/>
      <c r="L17" s="37"/>
      <c r="M17" s="38">
        <v>23.5</v>
      </c>
      <c r="N17" s="39">
        <f t="shared" si="2"/>
        <v>23.5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>
        <v>41191</v>
      </c>
      <c r="C18" s="29" t="s">
        <v>48</v>
      </c>
      <c r="D18" s="30" t="s">
        <v>52</v>
      </c>
      <c r="E18" s="30"/>
      <c r="F18" s="31" t="s">
        <v>50</v>
      </c>
      <c r="G18" s="32"/>
      <c r="H18" s="33">
        <f t="shared" si="1"/>
        <v>0</v>
      </c>
      <c r="I18" s="34"/>
      <c r="J18" s="35"/>
      <c r="K18" s="68"/>
      <c r="L18" s="37"/>
      <c r="M18" s="38">
        <v>30</v>
      </c>
      <c r="N18" s="39">
        <f t="shared" si="2"/>
        <v>30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>
        <v>41191</v>
      </c>
      <c r="C19" s="29" t="s">
        <v>48</v>
      </c>
      <c r="D19" s="30" t="s">
        <v>52</v>
      </c>
      <c r="E19" s="30"/>
      <c r="F19" s="31" t="s">
        <v>50</v>
      </c>
      <c r="G19" s="32"/>
      <c r="H19" s="33">
        <f t="shared" si="1"/>
        <v>0</v>
      </c>
      <c r="I19" s="34"/>
      <c r="J19" s="35"/>
      <c r="K19" s="68"/>
      <c r="L19" s="37"/>
      <c r="M19" s="38">
        <v>50</v>
      </c>
      <c r="N19" s="39">
        <f t="shared" si="2"/>
        <v>50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>
        <v>41191</v>
      </c>
      <c r="C20" s="29" t="s">
        <v>48</v>
      </c>
      <c r="D20" s="30" t="s">
        <v>55</v>
      </c>
      <c r="E20" s="30"/>
      <c r="F20" s="31" t="s">
        <v>50</v>
      </c>
      <c r="G20" s="32"/>
      <c r="H20" s="33">
        <f t="shared" si="1"/>
        <v>0</v>
      </c>
      <c r="I20" s="34"/>
      <c r="J20" s="35"/>
      <c r="K20" s="68"/>
      <c r="L20" s="37"/>
      <c r="M20" s="38">
        <v>603</v>
      </c>
      <c r="N20" s="39">
        <f t="shared" si="2"/>
        <v>603</v>
      </c>
      <c r="O20" s="43">
        <v>603</v>
      </c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>
        <v>41194</v>
      </c>
      <c r="C21" s="29" t="s">
        <v>48</v>
      </c>
      <c r="D21" s="30" t="s">
        <v>55</v>
      </c>
      <c r="E21" s="30"/>
      <c r="F21" s="31" t="s">
        <v>50</v>
      </c>
      <c r="G21" s="32"/>
      <c r="H21" s="33">
        <f t="shared" si="1"/>
        <v>0</v>
      </c>
      <c r="I21" s="34"/>
      <c r="J21" s="36"/>
      <c r="K21" s="37"/>
      <c r="L21" s="37"/>
      <c r="M21" s="38">
        <v>129</v>
      </c>
      <c r="N21" s="39">
        <f t="shared" si="2"/>
        <v>129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>
        <v>41192</v>
      </c>
      <c r="C22" s="29" t="s">
        <v>48</v>
      </c>
      <c r="D22" s="30" t="s">
        <v>52</v>
      </c>
      <c r="E22" s="30"/>
      <c r="F22" s="31" t="s">
        <v>50</v>
      </c>
      <c r="G22" s="32"/>
      <c r="H22" s="33">
        <f t="shared" si="1"/>
        <v>0</v>
      </c>
      <c r="I22" s="35"/>
      <c r="J22" s="35"/>
      <c r="K22" s="68"/>
      <c r="L22" s="37"/>
      <c r="M22" s="38">
        <v>115</v>
      </c>
      <c r="N22" s="39">
        <f t="shared" si="2"/>
        <v>115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>
        <v>41193</v>
      </c>
      <c r="C23" s="29" t="s">
        <v>48</v>
      </c>
      <c r="D23" s="49" t="s">
        <v>56</v>
      </c>
      <c r="E23" s="45"/>
      <c r="F23" s="31" t="s">
        <v>50</v>
      </c>
      <c r="G23" s="32"/>
      <c r="H23" s="33">
        <f t="shared" si="1"/>
        <v>0</v>
      </c>
      <c r="I23" s="48"/>
      <c r="J23" s="36"/>
      <c r="K23" s="37"/>
      <c r="L23" s="37">
        <v>3210</v>
      </c>
      <c r="M23" s="38"/>
      <c r="N23" s="39">
        <f t="shared" si="2"/>
        <v>3210</v>
      </c>
      <c r="O23" s="43">
        <v>3120</v>
      </c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>
        <v>41190</v>
      </c>
      <c r="C24" s="44" t="s">
        <v>48</v>
      </c>
      <c r="D24" s="49" t="s">
        <v>52</v>
      </c>
      <c r="E24" s="45"/>
      <c r="F24" s="46" t="s">
        <v>50</v>
      </c>
      <c r="G24" s="32"/>
      <c r="H24" s="33">
        <f t="shared" si="1"/>
        <v>0</v>
      </c>
      <c r="I24" s="48"/>
      <c r="J24" s="36"/>
      <c r="K24" s="37"/>
      <c r="L24" s="37"/>
      <c r="M24" s="38">
        <v>75</v>
      </c>
      <c r="N24" s="39">
        <f t="shared" si="2"/>
        <v>75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>
        <v>41192</v>
      </c>
      <c r="C25" s="44" t="s">
        <v>48</v>
      </c>
      <c r="D25" s="49" t="s">
        <v>53</v>
      </c>
      <c r="E25" s="45"/>
      <c r="F25" s="46" t="s">
        <v>50</v>
      </c>
      <c r="G25" s="32"/>
      <c r="H25" s="33">
        <f t="shared" si="1"/>
        <v>0</v>
      </c>
      <c r="I25" s="48"/>
      <c r="J25" s="36"/>
      <c r="K25" s="37"/>
      <c r="L25" s="37"/>
      <c r="M25" s="38">
        <v>61</v>
      </c>
      <c r="N25" s="39">
        <f t="shared" si="2"/>
        <v>61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44</v>
      </c>
      <c r="C58" s="78"/>
      <c r="D58" s="78"/>
      <c r="E58" s="61"/>
      <c r="F58" s="61"/>
      <c r="G58" s="78" t="s">
        <v>46</v>
      </c>
      <c r="H58" s="78"/>
      <c r="I58" s="78"/>
      <c r="J58" s="61"/>
      <c r="K58" s="61"/>
      <c r="L58" s="78" t="s">
        <v>45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4:C55 C57 C12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24:F55 F57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/>
  <headerFooter alignWithMargins="0">
    <oddHeader>&amp;L&amp;"Gulim,Regular"&amp;36Hacking Team srl&amp;R&amp;"Gulim,Regular"&amp;28&amp;Unota spese</oddHeader>
    <oddFooter>Pagina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35"/>
  <sheetViews>
    <sheetView tabSelected="1" view="pageBreakPreview" zoomScale="90" zoomScaleNormal="90" zoomScaleSheetLayoutView="50" zoomScalePageLayoutView="90" workbookViewId="0">
      <pane ySplit="5" topLeftCell="A7" activePane="bottomLeft" state="frozen"/>
      <selection pane="bottomLeft" activeCell="C13" sqref="C13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5.1640625" style="2" customWidth="1"/>
    <col min="4" max="4" width="63" style="2" bestFit="1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11" t="s">
        <v>0</v>
      </c>
      <c r="C1" s="111"/>
      <c r="D1" s="111"/>
      <c r="E1" s="112"/>
      <c r="F1" s="112"/>
      <c r="G1" s="51" t="s">
        <v>42</v>
      </c>
      <c r="H1" s="50" t="s">
        <v>43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576.75</v>
      </c>
      <c r="Q1" s="3" t="s">
        <v>28</v>
      </c>
    </row>
    <row r="2" spans="1:19" s="8" customFormat="1" ht="35.25" customHeight="1">
      <c r="A2" s="4"/>
      <c r="B2" s="113" t="s">
        <v>2</v>
      </c>
      <c r="C2" s="113"/>
      <c r="D2" s="113"/>
      <c r="E2" s="112"/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3" t="s">
        <v>26</v>
      </c>
      <c r="C3" s="113"/>
      <c r="D3" s="113"/>
      <c r="E3" s="112" t="s">
        <v>27</v>
      </c>
      <c r="F3" s="112"/>
      <c r="N3" s="10" t="s">
        <v>4</v>
      </c>
      <c r="O3" s="11"/>
      <c r="P3" s="12">
        <f>+O7</f>
        <v>354.05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0.57999999999999996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20" t="s">
        <v>8</v>
      </c>
      <c r="O5" s="120"/>
      <c r="P5" s="22">
        <f>P1-P2-P3-P4</f>
        <v>222.7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1" t="s">
        <v>11</v>
      </c>
      <c r="F7" s="142"/>
      <c r="G7" s="25">
        <f t="shared" ref="G7:O7" si="0">SUM(G11:G129)</f>
        <v>315</v>
      </c>
      <c r="H7" s="25">
        <f>SUM(H11:H129)</f>
        <v>182.7</v>
      </c>
      <c r="I7" s="65">
        <f t="shared" si="0"/>
        <v>0</v>
      </c>
      <c r="J7" s="71">
        <f t="shared" si="0"/>
        <v>0</v>
      </c>
      <c r="K7" s="66">
        <f t="shared" si="0"/>
        <v>0</v>
      </c>
      <c r="L7" s="66">
        <f t="shared" si="0"/>
        <v>295</v>
      </c>
      <c r="M7" s="66">
        <f t="shared" si="0"/>
        <v>99.05</v>
      </c>
      <c r="N7" s="66">
        <f t="shared" si="0"/>
        <v>576.75</v>
      </c>
      <c r="O7" s="67">
        <f t="shared" si="0"/>
        <v>354.05</v>
      </c>
      <c r="P7" s="13">
        <f>+N7-SUM(I7:M7)</f>
        <v>182.7</v>
      </c>
    </row>
    <row r="8" spans="1:19" ht="36" customHeight="1" thickTop="1" thickBot="1">
      <c r="A8" s="146"/>
      <c r="B8" s="64"/>
      <c r="C8" s="147" t="s">
        <v>13</v>
      </c>
      <c r="D8" s="148" t="s">
        <v>25</v>
      </c>
      <c r="E8" s="132" t="s">
        <v>14</v>
      </c>
      <c r="F8" s="149" t="s">
        <v>35</v>
      </c>
      <c r="G8" s="150" t="s">
        <v>15</v>
      </c>
      <c r="H8" s="151" t="s">
        <v>16</v>
      </c>
      <c r="I8" s="125" t="s">
        <v>38</v>
      </c>
      <c r="J8" s="125" t="s">
        <v>40</v>
      </c>
      <c r="K8" s="125" t="s">
        <v>39</v>
      </c>
      <c r="L8" s="139" t="s">
        <v>36</v>
      </c>
      <c r="M8" s="140"/>
      <c r="N8" s="145" t="s">
        <v>17</v>
      </c>
      <c r="O8" s="154" t="s">
        <v>18</v>
      </c>
      <c r="P8" s="115" t="s">
        <v>19</v>
      </c>
      <c r="R8" s="2"/>
    </row>
    <row r="9" spans="1:19" ht="36" customHeight="1" thickTop="1" thickBot="1">
      <c r="A9" s="131"/>
      <c r="B9" s="64" t="s">
        <v>12</v>
      </c>
      <c r="C9" s="132"/>
      <c r="D9" s="132"/>
      <c r="E9" s="132"/>
      <c r="F9" s="149"/>
      <c r="G9" s="150"/>
      <c r="H9" s="152"/>
      <c r="I9" s="124" t="s">
        <v>38</v>
      </c>
      <c r="J9" s="124"/>
      <c r="K9" s="124" t="s">
        <v>37</v>
      </c>
      <c r="L9" s="116" t="s">
        <v>23</v>
      </c>
      <c r="M9" s="144" t="s">
        <v>24</v>
      </c>
      <c r="N9" s="128"/>
      <c r="O9" s="114"/>
      <c r="P9" s="115"/>
      <c r="R9" s="2"/>
    </row>
    <row r="10" spans="1:19" ht="37.5" customHeight="1" thickTop="1" thickBot="1">
      <c r="A10" s="131"/>
      <c r="B10" s="55"/>
      <c r="C10" s="132"/>
      <c r="D10" s="132"/>
      <c r="E10" s="132"/>
      <c r="F10" s="149"/>
      <c r="G10" s="26" t="s">
        <v>20</v>
      </c>
      <c r="H10" s="153"/>
      <c r="I10" s="124"/>
      <c r="J10" s="124"/>
      <c r="K10" s="124"/>
      <c r="L10" s="143"/>
      <c r="M10" s="119"/>
      <c r="N10" s="128"/>
      <c r="O10" s="114"/>
      <c r="P10" s="115"/>
      <c r="R10" s="2"/>
    </row>
    <row r="11" spans="1:19" ht="30" customHeight="1" thickTop="1">
      <c r="A11" s="27">
        <v>1</v>
      </c>
      <c r="B11" s="47">
        <v>41188</v>
      </c>
      <c r="C11" s="29" t="s">
        <v>57</v>
      </c>
      <c r="D11" s="29" t="s">
        <v>52</v>
      </c>
      <c r="E11" s="69"/>
      <c r="F11" s="69"/>
      <c r="G11" s="100"/>
      <c r="H11" s="106">
        <f>IF($E$3="si",($H$5/$H$6*G11),IF($E$3="no",G11*$H$4,0))</f>
        <v>0</v>
      </c>
      <c r="I11" s="72"/>
      <c r="J11" s="72"/>
      <c r="K11" s="34"/>
      <c r="L11" s="35"/>
      <c r="M11" s="37">
        <v>42</v>
      </c>
      <c r="N11" s="39">
        <f>SUM(H11:M11)</f>
        <v>42</v>
      </c>
      <c r="O11" s="40">
        <v>42</v>
      </c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41195</v>
      </c>
      <c r="C12" s="29" t="s">
        <v>57</v>
      </c>
      <c r="D12" s="44" t="s">
        <v>52</v>
      </c>
      <c r="E12" s="69"/>
      <c r="F12" s="69"/>
      <c r="G12" s="101"/>
      <c r="H12" s="106">
        <f t="shared" ref="H12:H75" si="1">IF($E$3="si",($H$5/$H$6*G12),IF($E$3="no",G12*$H$4,0))</f>
        <v>0</v>
      </c>
      <c r="I12" s="72"/>
      <c r="J12" s="72"/>
      <c r="K12" s="34"/>
      <c r="L12" s="35"/>
      <c r="M12" s="37">
        <v>40</v>
      </c>
      <c r="N12" s="39">
        <f>SUM(H12:M12)</f>
        <v>40</v>
      </c>
      <c r="O12" s="43"/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28">
        <v>41188</v>
      </c>
      <c r="C13" s="29" t="s">
        <v>57</v>
      </c>
      <c r="D13" s="29" t="s">
        <v>62</v>
      </c>
      <c r="E13" s="69"/>
      <c r="F13" s="69"/>
      <c r="G13" s="101"/>
      <c r="H13" s="106">
        <f t="shared" si="1"/>
        <v>0</v>
      </c>
      <c r="I13" s="72"/>
      <c r="J13" s="72"/>
      <c r="K13" s="34"/>
      <c r="L13" s="35"/>
      <c r="M13" s="37">
        <v>6.6</v>
      </c>
      <c r="N13" s="39">
        <f>SUM(H13:M13)</f>
        <v>6.6</v>
      </c>
      <c r="O13" s="43">
        <v>6.6</v>
      </c>
      <c r="P13" s="41" t="str">
        <f t="shared" si="2"/>
        <v/>
      </c>
      <c r="R13" s="2"/>
    </row>
    <row r="14" spans="1:19" ht="30" customHeight="1">
      <c r="A14" s="42">
        <v>4</v>
      </c>
      <c r="B14" s="28">
        <v>41213</v>
      </c>
      <c r="C14" s="29" t="s">
        <v>58</v>
      </c>
      <c r="D14" s="29" t="s">
        <v>59</v>
      </c>
      <c r="E14" s="69"/>
      <c r="F14" s="69"/>
      <c r="G14" s="101">
        <v>315</v>
      </c>
      <c r="H14" s="106">
        <f t="shared" si="1"/>
        <v>182.7</v>
      </c>
      <c r="I14" s="72"/>
      <c r="J14" s="72"/>
      <c r="K14" s="34"/>
      <c r="L14" s="35"/>
      <c r="M14" s="37"/>
      <c r="N14" s="39">
        <f t="shared" ref="N14:N18" si="3">SUM(H14:M14)</f>
        <v>182.7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28">
        <v>41213</v>
      </c>
      <c r="C15" s="29" t="s">
        <v>58</v>
      </c>
      <c r="D15" s="29" t="s">
        <v>60</v>
      </c>
      <c r="E15" s="69"/>
      <c r="F15" s="69"/>
      <c r="G15" s="101"/>
      <c r="H15" s="106">
        <f t="shared" si="1"/>
        <v>0</v>
      </c>
      <c r="I15" s="72"/>
      <c r="J15" s="72"/>
      <c r="K15" s="34"/>
      <c r="L15" s="35">
        <v>295</v>
      </c>
      <c r="M15" s="37"/>
      <c r="N15" s="39">
        <f t="shared" si="3"/>
        <v>295</v>
      </c>
      <c r="O15" s="43">
        <v>295</v>
      </c>
      <c r="P15" s="41" t="str">
        <f t="shared" si="2"/>
        <v/>
      </c>
      <c r="R15" s="2"/>
    </row>
    <row r="16" spans="1:19" ht="30" customHeight="1">
      <c r="A16" s="42">
        <v>6</v>
      </c>
      <c r="B16" s="28">
        <v>41213</v>
      </c>
      <c r="C16" s="29" t="s">
        <v>58</v>
      </c>
      <c r="D16" s="29" t="s">
        <v>61</v>
      </c>
      <c r="E16" s="69"/>
      <c r="F16" s="69"/>
      <c r="G16" s="101"/>
      <c r="H16" s="106">
        <f t="shared" si="1"/>
        <v>0</v>
      </c>
      <c r="I16" s="72"/>
      <c r="J16" s="72"/>
      <c r="K16" s="34"/>
      <c r="L16" s="35"/>
      <c r="M16" s="37">
        <v>10.45</v>
      </c>
      <c r="N16" s="39">
        <f t="shared" si="3"/>
        <v>10.45</v>
      </c>
      <c r="O16" s="43">
        <v>10.45</v>
      </c>
      <c r="P16" s="41" t="str">
        <f t="shared" si="2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1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1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1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44</v>
      </c>
      <c r="C133" s="78"/>
      <c r="D133" s="78"/>
      <c r="E133" s="61"/>
      <c r="F133" s="61"/>
      <c r="G133" s="78" t="s">
        <v>46</v>
      </c>
      <c r="H133" s="78"/>
      <c r="I133" s="78"/>
      <c r="J133" s="107"/>
      <c r="K133" s="107"/>
      <c r="L133" s="78" t="s">
        <v>45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79:B129 B11:B12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 Spese Estero</vt:lpstr>
      <vt:lpstr>Nota Spese Italia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Mostapha Maanna</cp:lastModifiedBy>
  <cp:revision>1</cp:revision>
  <cp:lastPrinted>2011-05-26T08:38:16Z</cp:lastPrinted>
  <dcterms:created xsi:type="dcterms:W3CDTF">2007-03-06T14:42:56Z</dcterms:created>
  <dcterms:modified xsi:type="dcterms:W3CDTF">2012-11-07T09:16:03Z</dcterms:modified>
</cp:coreProperties>
</file>