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0" windowWidth="23895" windowHeight="11115" tabRatio="433" activeTab="0"/>
  </bookViews>
  <sheets>
    <sheet name="Nota Spese Estero" sheetId="1" r:id="rId1"/>
  </sheets>
  <definedNames>
    <definedName name="_xlnm.Print_Area" localSheetId="0">'Nota Spese Estero'!$A$1:$V$62</definedName>
    <definedName name="_xlnm.Print_Titles" localSheetId="0">'Nota Spese Estero'!$1:$10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<sst xmlns="http://schemas.openxmlformats.org/spreadsheetml/2006/main" count="65" uniqueCount="49">
  <si>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</si>
  <si>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</si>
  <si>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</si>
  <si>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</si>
  <si>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</si>
  <si>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</si>
  <si>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</si>
  <si>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</si>
  <si>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</si>
  <si>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</si>
  <si>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</si>
  <si>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</si>
  <si>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</si>
  <si>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</si>
  <si>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</si>
  <si>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</si>
  <si>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</si>
  <si>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</si>
  <si>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</si>
  <si>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</si>
  <si>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</si>
  <si>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</si>
  <si>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</si>
  <si>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</si>
  <si>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</si>
  <si>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</si>
  <si>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</si>
  <si>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</si>
  <si>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</si>
  <si>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</si>
  <si>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</si>
  <si>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</si>
  <si>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</si>
  <si>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</si>
  <si>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</si>
  <si>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</si>
  <si>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</si>
  <si>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</si>
  <si>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</si>
  <si>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Bettini Marco</t>
  </si>
  <si>
    <t>01/010/2012</t>
  </si>
  <si>
    <t>Varie</t>
  </si>
  <si>
    <t>Anticipo contanti</t>
  </si>
  <si>
    <t>(importi in ValutaQatar Riyal )</t>
  </si>
  <si>
    <t>QR</t>
  </si>
  <si>
    <t>Milipol Qatar</t>
  </si>
  <si>
    <t xml:space="preserve">Restituzione Contanti </t>
  </si>
  <si>
    <t>Tot. Spesa: 6,31+21,17=27,48</t>
  </si>
  <si>
    <t>Tot. Spesa: 6,28+52,29=58,57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</si>
</sst>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;[Red]&quot;€&quot;\ #,##0.00"/>
    <numFmt numFmtId="173" formatCode="&quot;€&quot;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horizontal="left"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166" fontId="3" fillId="34" borderId="14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169" fontId="2" fillId="35" borderId="16" xfId="0" applyNumberFormat="1" applyFont="1" applyFill="1" applyBorder="1" applyAlignment="1" applyProtection="1">
      <alignment horizontal="center" vertical="center"/>
      <protection/>
    </xf>
    <xf numFmtId="170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38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20" xfId="0" applyNumberFormat="1" applyFont="1" applyBorder="1" applyAlignment="1" applyProtection="1">
      <alignment horizontal="right" vertical="center"/>
      <protection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17" xfId="0" applyNumberFormat="1" applyFont="1" applyBorder="1" applyAlignment="1" applyProtection="1">
      <alignment horizontal="righ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64" fontId="2" fillId="33" borderId="25" xfId="42" applyFont="1" applyFill="1" applyBorder="1" applyAlignment="1" applyProtection="1">
      <alignment horizontal="right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69" fontId="2" fillId="35" borderId="27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0" xfId="0" applyNumberFormat="1" applyFont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vertical="center"/>
      <protection/>
    </xf>
    <xf numFmtId="43" fontId="3" fillId="33" borderId="15" xfId="42" applyNumberFormat="1" applyFont="1" applyFill="1" applyBorder="1" applyAlignment="1" applyProtection="1">
      <alignment horizontal="right" vertical="center"/>
      <protection/>
    </xf>
    <xf numFmtId="43" fontId="3" fillId="37" borderId="3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43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vertical="center"/>
      <protection/>
    </xf>
    <xf numFmtId="0" fontId="2" fillId="36" borderId="33" xfId="0" applyFont="1" applyFill="1" applyBorder="1" applyAlignment="1" applyProtection="1">
      <alignment vertical="center"/>
      <protection/>
    </xf>
    <xf numFmtId="39" fontId="2" fillId="34" borderId="15" xfId="42" applyNumberFormat="1" applyFont="1" applyFill="1" applyBorder="1" applyAlignment="1" applyProtection="1">
      <alignment horizontal="right" vertical="center"/>
      <protection locked="0"/>
    </xf>
    <xf numFmtId="4" fontId="2" fillId="38" borderId="34" xfId="0" applyNumberFormat="1" applyFont="1" applyFill="1" applyBorder="1" applyAlignment="1" applyProtection="1">
      <alignment horizontal="right" vertical="center"/>
      <protection/>
    </xf>
    <xf numFmtId="4" fontId="2" fillId="38" borderId="35" xfId="0" applyNumberFormat="1" applyFont="1" applyFill="1" applyBorder="1" applyAlignment="1" applyProtection="1">
      <alignment horizontal="right" vertical="center"/>
      <protection/>
    </xf>
    <xf numFmtId="4" fontId="2" fillId="38" borderId="36" xfId="0" applyNumberFormat="1" applyFont="1" applyFill="1" applyBorder="1" applyAlignment="1" applyProtection="1">
      <alignment horizontal="right" vertical="center"/>
      <protection/>
    </xf>
    <xf numFmtId="4" fontId="2" fillId="38" borderId="37" xfId="0" applyNumberFormat="1" applyFont="1" applyFill="1" applyBorder="1" applyAlignment="1" applyProtection="1">
      <alignment horizontal="right" vertical="center"/>
      <protection/>
    </xf>
    <xf numFmtId="169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38" fontId="2" fillId="36" borderId="0" xfId="0" applyNumberFormat="1" applyFont="1" applyFill="1" applyBorder="1" applyAlignment="1" applyProtection="1">
      <alignment horizontal="center" vertical="center"/>
      <protection locked="0"/>
    </xf>
    <xf numFmtId="171" fontId="2" fillId="36" borderId="0" xfId="0" applyNumberFormat="1" applyFont="1" applyFill="1" applyBorder="1" applyAlignment="1" applyProtection="1">
      <alignment horizontal="right" vertical="center"/>
      <protection/>
    </xf>
    <xf numFmtId="171" fontId="2" fillId="36" borderId="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42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38" fontId="2" fillId="0" borderId="38" xfId="0" applyNumberFormat="1" applyFont="1" applyBorder="1" applyAlignment="1" applyProtection="1">
      <alignment horizontal="center" vertical="center"/>
      <protection locked="0"/>
    </xf>
    <xf numFmtId="0" fontId="2" fillId="38" borderId="39" xfId="0" applyFont="1" applyFill="1" applyBorder="1" applyAlignment="1" applyProtection="1">
      <alignment horizontal="center" vertical="center" wrapText="1"/>
      <protection/>
    </xf>
    <xf numFmtId="4" fontId="2" fillId="38" borderId="40" xfId="0" applyNumberFormat="1" applyFont="1" applyFill="1" applyBorder="1" applyAlignment="1" applyProtection="1">
      <alignment horizontal="right" vertical="center"/>
      <protection/>
    </xf>
    <xf numFmtId="167" fontId="2" fillId="34" borderId="14" xfId="42" applyNumberFormat="1" applyFont="1" applyFill="1" applyBorder="1" applyAlignment="1" applyProtection="1">
      <alignment horizontal="right" vertical="center"/>
      <protection locked="0"/>
    </xf>
    <xf numFmtId="38" fontId="2" fillId="38" borderId="41" xfId="0" applyNumberFormat="1" applyFont="1" applyFill="1" applyBorder="1" applyAlignment="1" applyProtection="1">
      <alignment horizontal="center" vertical="center"/>
      <protection/>
    </xf>
    <xf numFmtId="172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 locked="0"/>
    </xf>
    <xf numFmtId="170" fontId="2" fillId="0" borderId="17" xfId="0" applyNumberFormat="1" applyFont="1" applyBorder="1" applyAlignment="1" applyProtection="1" quotePrefix="1">
      <alignment horizontal="center" vertical="center"/>
      <protection locked="0"/>
    </xf>
    <xf numFmtId="173" fontId="3" fillId="0" borderId="32" xfId="0" applyNumberFormat="1" applyFont="1" applyBorder="1" applyAlignment="1" applyProtection="1">
      <alignment horizontal="right" vertical="center" wrapText="1"/>
      <protection/>
    </xf>
    <xf numFmtId="173" fontId="3" fillId="0" borderId="32" xfId="0" applyNumberFormat="1" applyFont="1" applyBorder="1" applyAlignment="1" applyProtection="1">
      <alignment vertical="center"/>
      <protection/>
    </xf>
    <xf numFmtId="173" fontId="3" fillId="0" borderId="32" xfId="0" applyNumberFormat="1" applyFont="1" applyBorder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vertical="center"/>
      <protection/>
    </xf>
    <xf numFmtId="0" fontId="2" fillId="38" borderId="43" xfId="0" applyFont="1" applyFill="1" applyBorder="1" applyAlignment="1" applyProtection="1">
      <alignment horizontal="center" vertical="center" wrapText="1"/>
      <protection/>
    </xf>
    <xf numFmtId="0" fontId="2" fillId="38" borderId="44" xfId="0" applyFont="1" applyFill="1" applyBorder="1" applyAlignment="1" applyProtection="1">
      <alignment horizontal="center" vertical="center" wrapText="1"/>
      <protection/>
    </xf>
    <xf numFmtId="0" fontId="2" fillId="38" borderId="45" xfId="0" applyFont="1" applyFill="1" applyBorder="1" applyAlignment="1" applyProtection="1">
      <alignment horizontal="center" vertical="center" wrapText="1"/>
      <protection/>
    </xf>
    <xf numFmtId="0" fontId="2" fillId="38" borderId="46" xfId="0" applyFont="1" applyFill="1" applyBorder="1" applyAlignment="1" applyProtection="1">
      <alignment horizontal="center" vertical="center" wrapText="1"/>
      <protection/>
    </xf>
    <xf numFmtId="0" fontId="3" fillId="37" borderId="47" xfId="0" applyNumberFormat="1" applyFont="1" applyFill="1" applyBorder="1" applyAlignment="1" applyProtection="1">
      <alignment horizontal="center" vertical="center"/>
      <protection/>
    </xf>
    <xf numFmtId="0" fontId="2" fillId="39" borderId="48" xfId="0" applyNumberFormat="1" applyFont="1" applyFill="1" applyBorder="1" applyAlignment="1" applyProtection="1">
      <alignment horizontal="center" vertical="center"/>
      <protection/>
    </xf>
    <xf numFmtId="0" fontId="2" fillId="39" borderId="49" xfId="0" applyNumberFormat="1" applyFont="1" applyFill="1" applyBorder="1" applyAlignment="1" applyProtection="1">
      <alignment horizontal="center" vertical="center"/>
      <protection/>
    </xf>
    <xf numFmtId="0" fontId="2" fillId="39" borderId="50" xfId="0" applyNumberFormat="1" applyFont="1" applyFill="1" applyBorder="1" applyAlignment="1" applyProtection="1">
      <alignment horizontal="center" vertical="center"/>
      <protection/>
    </xf>
    <xf numFmtId="0" fontId="2" fillId="38" borderId="51" xfId="0" applyFont="1" applyFill="1" applyBorder="1" applyAlignment="1" applyProtection="1">
      <alignment horizontal="center" vertical="center" wrapText="1"/>
      <protection/>
    </xf>
    <xf numFmtId="0" fontId="2" fillId="38" borderId="52" xfId="0" applyFont="1" applyFill="1" applyBorder="1" applyAlignment="1" applyProtection="1">
      <alignment horizontal="center" vertical="center" wrapText="1"/>
      <protection/>
    </xf>
    <xf numFmtId="0" fontId="2" fillId="38" borderId="53" xfId="0" applyFont="1" applyFill="1" applyBorder="1" applyAlignment="1" applyProtection="1">
      <alignment horizontal="center" vertical="center" wrapText="1"/>
      <protection/>
    </xf>
    <xf numFmtId="0" fontId="2" fillId="38" borderId="54" xfId="0" applyFont="1" applyFill="1" applyBorder="1" applyAlignment="1" applyProtection="1">
      <alignment horizontal="center" vertical="center" wrapText="1"/>
      <protection/>
    </xf>
    <xf numFmtId="38" fontId="2" fillId="38" borderId="55" xfId="0" applyNumberFormat="1" applyFont="1" applyFill="1" applyBorder="1" applyAlignment="1" applyProtection="1">
      <alignment horizontal="center" vertical="center"/>
      <protection/>
    </xf>
    <xf numFmtId="38" fontId="2" fillId="38" borderId="56" xfId="0" applyNumberFormat="1" applyFont="1" applyFill="1" applyBorder="1" applyAlignment="1" applyProtection="1">
      <alignment horizontal="center" vertical="center"/>
      <protection/>
    </xf>
    <xf numFmtId="0" fontId="2" fillId="35" borderId="34" xfId="0" applyNumberFormat="1" applyFont="1" applyFill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49" fontId="3" fillId="34" borderId="60" xfId="0" applyNumberFormat="1" applyFont="1" applyFill="1" applyBorder="1" applyAlignment="1" applyProtection="1">
      <alignment horizontal="left" vertical="center"/>
      <protection/>
    </xf>
    <xf numFmtId="49" fontId="3" fillId="34" borderId="6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180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2" fillId="38" borderId="62" xfId="0" applyFont="1" applyFill="1" applyBorder="1" applyAlignment="1" applyProtection="1">
      <alignment horizontal="center" vertical="center" wrapText="1"/>
      <protection/>
    </xf>
    <xf numFmtId="0" fontId="3" fillId="40" borderId="35" xfId="0" applyFont="1" applyFill="1" applyBorder="1" applyAlignment="1" applyProtection="1">
      <alignment horizontal="center" vertical="center"/>
      <protection/>
    </xf>
    <xf numFmtId="0" fontId="3" fillId="40" borderId="40" xfId="0" applyFont="1" applyFill="1" applyBorder="1" applyAlignment="1" applyProtection="1">
      <alignment horizontal="center" vertical="center" wrapText="1"/>
      <protection/>
    </xf>
    <xf numFmtId="0" fontId="3" fillId="40" borderId="40" xfId="0" applyFont="1" applyFill="1" applyBorder="1" applyAlignment="1" applyProtection="1">
      <alignment horizontal="center" vertical="center"/>
      <protection/>
    </xf>
    <xf numFmtId="0" fontId="3" fillId="40" borderId="51" xfId="0" applyFont="1" applyFill="1" applyBorder="1" applyAlignment="1" applyProtection="1">
      <alignment horizontal="center" vertical="center" wrapText="1"/>
      <protection/>
    </xf>
    <xf numFmtId="0" fontId="2" fillId="38" borderId="63" xfId="0" applyFont="1" applyFill="1" applyBorder="1" applyAlignment="1" applyProtection="1">
      <alignment horizontal="center" vertical="center" wrapText="1"/>
      <protection/>
    </xf>
    <xf numFmtId="0" fontId="2" fillId="38" borderId="64" xfId="0" applyFont="1" applyFill="1" applyBorder="1" applyAlignment="1" applyProtection="1">
      <alignment horizontal="center" vertical="center" wrapText="1"/>
      <protection/>
    </xf>
    <xf numFmtId="8" fontId="2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50" zoomScaleNormal="50" zoomScaleSheetLayoutView="50" zoomScalePageLayoutView="0" workbookViewId="0" topLeftCell="A1">
      <pane ySplit="5" topLeftCell="A30" activePane="bottomLeft" state="frozen"/>
      <selection pane="topLeft" activeCell="A1" sqref="A1"/>
      <selection pane="bottomLeft" activeCell="G34" sqref="G34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9" width="9.421875" style="2" bestFit="1" customWidth="1"/>
    <col min="20" max="16384" width="8.8515625" style="2" customWidth="1"/>
  </cols>
  <sheetData>
    <row r="1" spans="1:18" s="7" customFormat="1" ht="65.25" customHeight="1">
      <c r="A1" s="4"/>
      <c r="B1" s="101" t="s">
        <v>0</v>
      </c>
      <c r="C1" s="101"/>
      <c r="D1" s="102" t="s">
        <v>39</v>
      </c>
      <c r="E1" s="102"/>
      <c r="F1" s="43" t="s">
        <v>40</v>
      </c>
      <c r="G1" s="42"/>
      <c r="L1" s="7" t="s">
        <v>28</v>
      </c>
      <c r="M1" s="3">
        <f>+P1-N7</f>
        <v>0</v>
      </c>
      <c r="N1" s="5" t="s">
        <v>1</v>
      </c>
      <c r="O1" s="6"/>
      <c r="P1" s="45">
        <f>SUM(H7:M7)</f>
        <v>2610</v>
      </c>
      <c r="Q1" s="3" t="s">
        <v>26</v>
      </c>
      <c r="R1" s="82">
        <f>SUM(27.48+R13+58.57+R16+8.16)</f>
        <v>553.6099999999999</v>
      </c>
    </row>
    <row r="2" spans="1:17" s="7" customFormat="1" ht="57.75" customHeight="1">
      <c r="A2" s="4"/>
      <c r="B2" s="103" t="s">
        <v>2</v>
      </c>
      <c r="C2" s="103"/>
      <c r="D2" s="102"/>
      <c r="E2" s="102"/>
      <c r="F2" s="8"/>
      <c r="G2" s="8"/>
      <c r="N2" s="9" t="s">
        <v>3</v>
      </c>
      <c r="O2" s="75"/>
      <c r="P2" s="74"/>
      <c r="Q2" s="3" t="s">
        <v>25</v>
      </c>
    </row>
    <row r="3" spans="1:18" s="7" customFormat="1" ht="35.25" customHeight="1">
      <c r="A3" s="4"/>
      <c r="B3" s="103" t="s">
        <v>24</v>
      </c>
      <c r="C3" s="103"/>
      <c r="D3" s="102" t="s">
        <v>26</v>
      </c>
      <c r="E3" s="102"/>
      <c r="N3" s="9" t="s">
        <v>4</v>
      </c>
      <c r="O3" s="10"/>
      <c r="P3" s="50">
        <f>+O7</f>
        <v>2640</v>
      </c>
      <c r="Q3" s="11"/>
      <c r="R3" s="82">
        <f>SUM(R11,R12,R14,R16)</f>
        <v>561.77</v>
      </c>
    </row>
    <row r="4" spans="1:17" s="7" customFormat="1" ht="35.25" customHeight="1" thickBot="1">
      <c r="A4" s="4"/>
      <c r="D4" s="12"/>
      <c r="E4" s="12"/>
      <c r="F4" s="9" t="s">
        <v>19</v>
      </c>
      <c r="G4" s="53">
        <v>1</v>
      </c>
      <c r="H4" s="13"/>
      <c r="I4" s="13"/>
      <c r="J4" s="2"/>
      <c r="K4" s="2"/>
      <c r="L4" s="2"/>
      <c r="M4" s="2"/>
      <c r="N4" s="14" t="s">
        <v>5</v>
      </c>
      <c r="O4" s="15"/>
      <c r="P4" s="16"/>
      <c r="Q4" s="11"/>
    </row>
    <row r="5" spans="1:18" s="7" customFormat="1" ht="43.5" customHeight="1" thickBot="1" thickTop="1">
      <c r="A5" s="4"/>
      <c r="B5" s="17" t="s">
        <v>6</v>
      </c>
      <c r="C5" s="18"/>
      <c r="D5" s="47">
        <v>2</v>
      </c>
      <c r="E5" s="12"/>
      <c r="F5" s="9" t="s">
        <v>7</v>
      </c>
      <c r="G5" s="53">
        <v>1.11</v>
      </c>
      <c r="N5" s="87" t="s">
        <v>8</v>
      </c>
      <c r="O5" s="87"/>
      <c r="P5" s="46">
        <f>P1-P2-P3-P4</f>
        <v>-30</v>
      </c>
      <c r="Q5" s="11"/>
      <c r="R5" s="82">
        <f>R1-R3</f>
        <v>-8.160000000000082</v>
      </c>
    </row>
    <row r="6" spans="1:17" s="7" customFormat="1" ht="43.5" customHeight="1" thickBot="1" thickTop="1">
      <c r="A6" s="4"/>
      <c r="B6" s="44" t="s">
        <v>43</v>
      </c>
      <c r="C6" s="44"/>
      <c r="D6" s="12"/>
      <c r="E6" s="12"/>
      <c r="F6" s="9" t="s">
        <v>9</v>
      </c>
      <c r="G6" s="72">
        <v>11.11</v>
      </c>
      <c r="Q6" s="11"/>
    </row>
    <row r="7" spans="1:16" s="7" customFormat="1" ht="27" customHeight="1" thickBot="1" thickTop="1">
      <c r="A7" s="88" t="s">
        <v>27</v>
      </c>
      <c r="B7" s="89"/>
      <c r="C7" s="90"/>
      <c r="D7" s="95" t="s">
        <v>10</v>
      </c>
      <c r="E7" s="96"/>
      <c r="F7" s="96"/>
      <c r="G7" s="73">
        <f aca="true" t="shared" si="0" ref="G7:O7">SUM(G11:G56)</f>
        <v>0</v>
      </c>
      <c r="H7" s="71">
        <f t="shared" si="0"/>
        <v>0</v>
      </c>
      <c r="I7" s="55">
        <f t="shared" si="0"/>
        <v>0</v>
      </c>
      <c r="J7" s="55">
        <f t="shared" si="0"/>
        <v>60</v>
      </c>
      <c r="K7" s="55">
        <f t="shared" si="0"/>
        <v>380</v>
      </c>
      <c r="L7" s="55">
        <f t="shared" si="0"/>
        <v>1640</v>
      </c>
      <c r="M7" s="56">
        <f t="shared" si="0"/>
        <v>530</v>
      </c>
      <c r="N7" s="54">
        <f>SUM(N11:N56)</f>
        <v>2610</v>
      </c>
      <c r="O7" s="57">
        <f>SUM(O11:O56)</f>
        <v>2640</v>
      </c>
      <c r="P7" s="11">
        <f>+N7-SUM(H7:M7)</f>
        <v>0</v>
      </c>
    </row>
    <row r="8" spans="1:18" ht="36" customHeight="1" thickBot="1" thickTop="1">
      <c r="A8" s="97"/>
      <c r="B8" s="108" t="s">
        <v>11</v>
      </c>
      <c r="C8" s="108" t="s">
        <v>12</v>
      </c>
      <c r="D8" s="109" t="s">
        <v>23</v>
      </c>
      <c r="E8" s="108" t="s">
        <v>30</v>
      </c>
      <c r="F8" s="111" t="s">
        <v>29</v>
      </c>
      <c r="G8" s="112" t="s">
        <v>13</v>
      </c>
      <c r="H8" s="107" t="s">
        <v>14</v>
      </c>
      <c r="I8" s="91" t="s">
        <v>32</v>
      </c>
      <c r="J8" s="92" t="s">
        <v>34</v>
      </c>
      <c r="K8" s="92" t="s">
        <v>33</v>
      </c>
      <c r="L8" s="93" t="s">
        <v>20</v>
      </c>
      <c r="M8" s="94"/>
      <c r="N8" s="106" t="s">
        <v>15</v>
      </c>
      <c r="O8" s="104" t="s">
        <v>16</v>
      </c>
      <c r="P8" s="105" t="s">
        <v>17</v>
      </c>
      <c r="Q8" s="2"/>
      <c r="R8" s="98" t="s">
        <v>35</v>
      </c>
    </row>
    <row r="9" spans="1:18" ht="36" customHeight="1" thickBot="1" thickTop="1">
      <c r="A9" s="97"/>
      <c r="B9" s="108" t="s">
        <v>11</v>
      </c>
      <c r="C9" s="108"/>
      <c r="D9" s="110"/>
      <c r="E9" s="108"/>
      <c r="F9" s="111"/>
      <c r="G9" s="113"/>
      <c r="H9" s="107" t="s">
        <v>32</v>
      </c>
      <c r="I9" s="91" t="s">
        <v>32</v>
      </c>
      <c r="J9" s="91"/>
      <c r="K9" s="91" t="s">
        <v>31</v>
      </c>
      <c r="L9" s="83" t="s">
        <v>21</v>
      </c>
      <c r="M9" s="85" t="s">
        <v>22</v>
      </c>
      <c r="N9" s="106"/>
      <c r="O9" s="104"/>
      <c r="P9" s="105"/>
      <c r="Q9" s="2"/>
      <c r="R9" s="99"/>
    </row>
    <row r="10" spans="1:18" ht="37.5" customHeight="1" thickBot="1" thickTop="1">
      <c r="A10" s="97"/>
      <c r="B10" s="108"/>
      <c r="C10" s="108"/>
      <c r="D10" s="110"/>
      <c r="E10" s="108"/>
      <c r="F10" s="111"/>
      <c r="G10" s="70" t="s">
        <v>18</v>
      </c>
      <c r="H10" s="107"/>
      <c r="I10" s="91"/>
      <c r="J10" s="91"/>
      <c r="K10" s="91"/>
      <c r="L10" s="84"/>
      <c r="M10" s="86"/>
      <c r="N10" s="106"/>
      <c r="O10" s="104"/>
      <c r="P10" s="105"/>
      <c r="Q10" s="2"/>
      <c r="R10" s="100"/>
    </row>
    <row r="11" spans="1:18" ht="30" customHeight="1" thickTop="1">
      <c r="A11" s="19">
        <v>1</v>
      </c>
      <c r="B11" s="39">
        <v>41189</v>
      </c>
      <c r="C11" s="21" t="s">
        <v>45</v>
      </c>
      <c r="D11" s="22" t="s">
        <v>42</v>
      </c>
      <c r="E11" s="22"/>
      <c r="F11" s="23" t="s">
        <v>44</v>
      </c>
      <c r="G11" s="69"/>
      <c r="H11" s="25">
        <f>IF($D$3="si",($G$5/$G$6*G11),IF($D$3="no",G11*$G$4,0))</f>
        <v>0</v>
      </c>
      <c r="I11" s="26"/>
      <c r="J11" s="77"/>
      <c r="K11" s="77"/>
      <c r="L11" s="27"/>
      <c r="M11" s="30"/>
      <c r="N11" s="31">
        <f>SUM(H11:M11)</f>
        <v>0</v>
      </c>
      <c r="O11" s="32">
        <v>400</v>
      </c>
      <c r="P11" s="33"/>
      <c r="Q11" s="2"/>
      <c r="R11" s="79">
        <v>84.48</v>
      </c>
    </row>
    <row r="12" spans="1:19" ht="30" customHeight="1">
      <c r="A12" s="34">
        <v>2</v>
      </c>
      <c r="B12" s="20">
        <v>41189</v>
      </c>
      <c r="C12" s="21" t="s">
        <v>45</v>
      </c>
      <c r="D12" s="22" t="s">
        <v>41</v>
      </c>
      <c r="E12" s="22"/>
      <c r="F12" s="23" t="s">
        <v>44</v>
      </c>
      <c r="G12" s="24"/>
      <c r="H12" s="25">
        <f>IF($D$3="si",($G$5/$G$6*G12),IF($D$3="no",G12*$G$4,0))</f>
        <v>0</v>
      </c>
      <c r="I12" s="26"/>
      <c r="J12" s="76">
        <v>30</v>
      </c>
      <c r="K12" s="76">
        <v>100</v>
      </c>
      <c r="L12" s="76"/>
      <c r="M12" s="30"/>
      <c r="N12" s="31">
        <f>SUM(H12:M12)</f>
        <v>130</v>
      </c>
      <c r="O12" s="32">
        <v>100</v>
      </c>
      <c r="P12" s="33">
        <f aca="true" t="shared" si="1" ref="P12:P28">IF(F12="Milano","X","")</f>
      </c>
      <c r="Q12" s="2"/>
      <c r="R12" s="79">
        <v>21.17</v>
      </c>
      <c r="S12" s="2" t="s">
        <v>47</v>
      </c>
    </row>
    <row r="13" spans="1:18" ht="30" customHeight="1">
      <c r="A13" s="34">
        <v>3</v>
      </c>
      <c r="B13" s="20">
        <v>41190</v>
      </c>
      <c r="C13" s="21" t="s">
        <v>45</v>
      </c>
      <c r="D13" s="22" t="s">
        <v>41</v>
      </c>
      <c r="E13" s="22"/>
      <c r="F13" s="23" t="s">
        <v>44</v>
      </c>
      <c r="G13" s="24"/>
      <c r="H13" s="25">
        <f aca="true" t="shared" si="2" ref="H13:H28">IF($D$3="si",($G$5/$G$6*G13),IF($D$3="no",G13*$G$4,0))</f>
        <v>0</v>
      </c>
      <c r="I13" s="26"/>
      <c r="J13" s="76"/>
      <c r="K13" s="76"/>
      <c r="L13" s="76"/>
      <c r="M13" s="30">
        <v>530</v>
      </c>
      <c r="N13" s="31">
        <f aca="true" t="shared" si="3" ref="N13:N27">SUM(H13:M13)</f>
        <v>530</v>
      </c>
      <c r="O13" s="35"/>
      <c r="P13" s="33">
        <f t="shared" si="1"/>
      </c>
      <c r="Q13" s="2"/>
      <c r="R13" s="80">
        <v>109.88</v>
      </c>
    </row>
    <row r="14" spans="1:18" ht="30" customHeight="1">
      <c r="A14" s="34">
        <v>4</v>
      </c>
      <c r="B14" s="78">
        <v>41191</v>
      </c>
      <c r="C14" s="21" t="s">
        <v>45</v>
      </c>
      <c r="D14" s="22" t="s">
        <v>42</v>
      </c>
      <c r="E14" s="22"/>
      <c r="F14" s="23" t="s">
        <v>44</v>
      </c>
      <c r="G14" s="24"/>
      <c r="H14" s="25">
        <f t="shared" si="2"/>
        <v>0</v>
      </c>
      <c r="I14" s="26"/>
      <c r="J14" s="76"/>
      <c r="K14" s="76"/>
      <c r="L14" s="76"/>
      <c r="M14" s="30"/>
      <c r="N14" s="31">
        <f t="shared" si="3"/>
        <v>0</v>
      </c>
      <c r="O14" s="32">
        <v>500</v>
      </c>
      <c r="P14" s="33">
        <f t="shared" si="1"/>
      </c>
      <c r="Q14" s="2"/>
      <c r="R14" s="80">
        <v>106.6</v>
      </c>
    </row>
    <row r="15" spans="1:19" ht="30" customHeight="1">
      <c r="A15" s="34">
        <v>5</v>
      </c>
      <c r="B15" s="20">
        <v>41191</v>
      </c>
      <c r="C15" s="21" t="s">
        <v>45</v>
      </c>
      <c r="D15" s="22" t="s">
        <v>41</v>
      </c>
      <c r="E15" s="22"/>
      <c r="F15" s="23"/>
      <c r="G15" s="24"/>
      <c r="H15" s="25">
        <f t="shared" si="2"/>
        <v>0</v>
      </c>
      <c r="I15" s="26"/>
      <c r="J15" s="76">
        <v>30</v>
      </c>
      <c r="K15" s="76">
        <v>250</v>
      </c>
      <c r="L15" s="76"/>
      <c r="M15" s="30"/>
      <c r="N15" s="31">
        <f t="shared" si="3"/>
        <v>280</v>
      </c>
      <c r="O15" s="32"/>
      <c r="P15" s="33">
        <f t="shared" si="1"/>
      </c>
      <c r="Q15" s="2"/>
      <c r="R15" s="81"/>
      <c r="S15" s="2" t="s">
        <v>48</v>
      </c>
    </row>
    <row r="16" spans="1:18" ht="30" customHeight="1">
      <c r="A16" s="34">
        <v>6</v>
      </c>
      <c r="B16" s="20">
        <v>41193</v>
      </c>
      <c r="C16" s="21" t="s">
        <v>45</v>
      </c>
      <c r="D16" s="22" t="s">
        <v>41</v>
      </c>
      <c r="E16" s="22"/>
      <c r="F16" s="23"/>
      <c r="G16" s="24"/>
      <c r="H16" s="25">
        <f t="shared" si="2"/>
        <v>0</v>
      </c>
      <c r="I16" s="26"/>
      <c r="J16" s="76"/>
      <c r="K16" s="76"/>
      <c r="L16" s="76">
        <v>1640</v>
      </c>
      <c r="M16" s="30"/>
      <c r="N16" s="31">
        <f t="shared" si="3"/>
        <v>1640</v>
      </c>
      <c r="O16" s="32">
        <v>1640</v>
      </c>
      <c r="P16" s="33"/>
      <c r="Q16" s="2"/>
      <c r="R16" s="80">
        <v>349.52</v>
      </c>
    </row>
    <row r="17" spans="1:18" ht="30" customHeight="1">
      <c r="A17" s="34">
        <v>7</v>
      </c>
      <c r="B17" s="20"/>
      <c r="C17" s="21"/>
      <c r="D17" s="22"/>
      <c r="E17" s="22"/>
      <c r="F17" s="23"/>
      <c r="G17" s="24"/>
      <c r="H17" s="25">
        <f t="shared" si="2"/>
        <v>0</v>
      </c>
      <c r="I17" s="26"/>
      <c r="J17" s="76"/>
      <c r="K17" s="76"/>
      <c r="L17" s="76"/>
      <c r="M17" s="30"/>
      <c r="N17" s="31">
        <f t="shared" si="3"/>
        <v>0</v>
      </c>
      <c r="O17" s="35"/>
      <c r="P17" s="33">
        <f t="shared" si="1"/>
      </c>
      <c r="Q17" s="2"/>
      <c r="R17" s="80"/>
    </row>
    <row r="18" spans="1:19" ht="30" customHeight="1">
      <c r="A18" s="34">
        <v>8</v>
      </c>
      <c r="B18" s="20"/>
      <c r="C18" s="21"/>
      <c r="D18" s="22" t="s">
        <v>46</v>
      </c>
      <c r="E18" s="22"/>
      <c r="F18" s="23"/>
      <c r="G18" s="24"/>
      <c r="H18" s="25">
        <f t="shared" si="2"/>
        <v>0</v>
      </c>
      <c r="I18" s="26"/>
      <c r="J18" s="76"/>
      <c r="K18" s="76">
        <v>30</v>
      </c>
      <c r="L18" s="76"/>
      <c r="M18" s="30"/>
      <c r="N18" s="31">
        <f t="shared" si="3"/>
        <v>30</v>
      </c>
      <c r="O18" s="35"/>
      <c r="P18" s="33">
        <f t="shared" si="1"/>
      </c>
      <c r="Q18" s="2"/>
      <c r="R18" s="51"/>
      <c r="S18" s="114">
        <v>8.16</v>
      </c>
    </row>
    <row r="19" spans="1:18" ht="30" customHeight="1">
      <c r="A19" s="34"/>
      <c r="B19" s="20"/>
      <c r="C19" s="21"/>
      <c r="D19" s="22"/>
      <c r="E19" s="22"/>
      <c r="F19" s="23"/>
      <c r="G19" s="24"/>
      <c r="H19" s="25"/>
      <c r="I19" s="26"/>
      <c r="J19" s="76"/>
      <c r="K19" s="76"/>
      <c r="L19" s="76"/>
      <c r="M19" s="30"/>
      <c r="N19" s="31">
        <f t="shared" si="3"/>
        <v>0</v>
      </c>
      <c r="O19" s="35"/>
      <c r="P19" s="33"/>
      <c r="Q19" s="2"/>
      <c r="R19" s="51"/>
    </row>
    <row r="20" spans="1:18" ht="30" customHeight="1">
      <c r="A20" s="34">
        <v>9</v>
      </c>
      <c r="B20" s="20"/>
      <c r="C20" s="36"/>
      <c r="D20" s="22"/>
      <c r="E20" s="22"/>
      <c r="F20" s="37"/>
      <c r="G20" s="24"/>
      <c r="H20" s="25">
        <f t="shared" si="2"/>
        <v>0</v>
      </c>
      <c r="I20" s="26"/>
      <c r="J20" s="76"/>
      <c r="K20" s="76"/>
      <c r="L20" s="76"/>
      <c r="M20" s="30"/>
      <c r="N20" s="31">
        <f t="shared" si="3"/>
        <v>0</v>
      </c>
      <c r="O20" s="35"/>
      <c r="P20" s="33">
        <f t="shared" si="1"/>
      </c>
      <c r="Q20" s="2"/>
      <c r="R20" s="51"/>
    </row>
    <row r="21" spans="1:18" ht="30" customHeight="1">
      <c r="A21" s="34">
        <v>10</v>
      </c>
      <c r="B21" s="20"/>
      <c r="C21" s="36"/>
      <c r="D21" s="22"/>
      <c r="E21" s="22"/>
      <c r="F21" s="37"/>
      <c r="G21" s="24"/>
      <c r="H21" s="25">
        <f t="shared" si="2"/>
        <v>0</v>
      </c>
      <c r="I21" s="26"/>
      <c r="J21" s="76"/>
      <c r="K21" s="76"/>
      <c r="L21" s="76"/>
      <c r="M21" s="30"/>
      <c r="N21" s="31">
        <f t="shared" si="3"/>
        <v>0</v>
      </c>
      <c r="O21" s="35"/>
      <c r="P21" s="33">
        <f t="shared" si="1"/>
      </c>
      <c r="Q21" s="2"/>
      <c r="R21" s="51"/>
    </row>
    <row r="22" spans="1:18" ht="30" customHeight="1">
      <c r="A22" s="34">
        <v>11</v>
      </c>
      <c r="B22" s="20"/>
      <c r="C22" s="36"/>
      <c r="D22" s="22"/>
      <c r="E22" s="22"/>
      <c r="F22" s="36"/>
      <c r="G22" s="24"/>
      <c r="H22" s="25">
        <f t="shared" si="2"/>
        <v>0</v>
      </c>
      <c r="I22" s="26"/>
      <c r="J22" s="76"/>
      <c r="K22" s="76"/>
      <c r="L22" s="76"/>
      <c r="M22" s="30"/>
      <c r="N22" s="31">
        <f t="shared" si="3"/>
        <v>0</v>
      </c>
      <c r="O22" s="35"/>
      <c r="P22" s="33">
        <f t="shared" si="1"/>
      </c>
      <c r="Q22" s="2"/>
      <c r="R22" s="51"/>
    </row>
    <row r="23" spans="1:18" ht="30" customHeight="1">
      <c r="A23" s="34">
        <v>12</v>
      </c>
      <c r="B23" s="20"/>
      <c r="C23" s="36"/>
      <c r="D23" s="22"/>
      <c r="E23" s="22"/>
      <c r="F23" s="36"/>
      <c r="G23" s="24"/>
      <c r="H23" s="25">
        <f t="shared" si="2"/>
        <v>0</v>
      </c>
      <c r="I23" s="27"/>
      <c r="J23" s="76"/>
      <c r="K23" s="76"/>
      <c r="L23" s="76"/>
      <c r="M23" s="30"/>
      <c r="N23" s="31">
        <f t="shared" si="3"/>
        <v>0</v>
      </c>
      <c r="O23" s="35"/>
      <c r="P23" s="33">
        <f t="shared" si="1"/>
      </c>
      <c r="Q23" s="2"/>
      <c r="R23" s="51"/>
    </row>
    <row r="24" spans="1:18" ht="30" customHeight="1">
      <c r="A24" s="34">
        <v>13</v>
      </c>
      <c r="B24" s="39"/>
      <c r="C24" s="36"/>
      <c r="D24" s="41"/>
      <c r="E24" s="37"/>
      <c r="F24" s="38"/>
      <c r="G24" s="24"/>
      <c r="H24" s="25">
        <f t="shared" si="2"/>
        <v>0</v>
      </c>
      <c r="I24" s="40"/>
      <c r="J24" s="76"/>
      <c r="K24" s="76"/>
      <c r="L24" s="76"/>
      <c r="M24" s="30"/>
      <c r="N24" s="31">
        <f t="shared" si="3"/>
        <v>0</v>
      </c>
      <c r="O24" s="35"/>
      <c r="P24" s="33">
        <f t="shared" si="1"/>
      </c>
      <c r="Q24" s="2"/>
      <c r="R24" s="51"/>
    </row>
    <row r="25" spans="1:18" ht="30" customHeight="1">
      <c r="A25" s="34">
        <v>14</v>
      </c>
      <c r="B25" s="39"/>
      <c r="C25" s="36"/>
      <c r="D25" s="41"/>
      <c r="E25" s="37"/>
      <c r="F25" s="38"/>
      <c r="G25" s="24"/>
      <c r="H25" s="25">
        <f t="shared" si="2"/>
        <v>0</v>
      </c>
      <c r="I25" s="40"/>
      <c r="J25" s="76"/>
      <c r="K25" s="76"/>
      <c r="L25" s="76"/>
      <c r="M25" s="30"/>
      <c r="N25" s="31">
        <f t="shared" si="3"/>
        <v>0</v>
      </c>
      <c r="O25" s="35"/>
      <c r="P25" s="33">
        <f t="shared" si="1"/>
      </c>
      <c r="Q25" s="2"/>
      <c r="R25" s="51"/>
    </row>
    <row r="26" spans="1:18" ht="30" customHeight="1">
      <c r="A26" s="34">
        <v>15</v>
      </c>
      <c r="B26" s="39"/>
      <c r="C26" s="36"/>
      <c r="D26" s="41"/>
      <c r="E26" s="37"/>
      <c r="F26" s="38"/>
      <c r="G26" s="24"/>
      <c r="H26" s="25">
        <f t="shared" si="2"/>
        <v>0</v>
      </c>
      <c r="I26" s="40"/>
      <c r="J26" s="76"/>
      <c r="K26" s="76"/>
      <c r="L26" s="76"/>
      <c r="M26" s="30"/>
      <c r="N26" s="31">
        <f t="shared" si="3"/>
        <v>0</v>
      </c>
      <c r="O26" s="35"/>
      <c r="P26" s="33">
        <f t="shared" si="1"/>
      </c>
      <c r="Q26" s="2"/>
      <c r="R26" s="51"/>
    </row>
    <row r="27" spans="1:18" ht="30" customHeight="1">
      <c r="A27" s="34">
        <v>16</v>
      </c>
      <c r="B27" s="39"/>
      <c r="C27" s="36"/>
      <c r="D27" s="41"/>
      <c r="E27" s="37"/>
      <c r="F27" s="38"/>
      <c r="G27" s="24"/>
      <c r="H27" s="25">
        <f t="shared" si="2"/>
        <v>0</v>
      </c>
      <c r="I27" s="40"/>
      <c r="J27" s="76"/>
      <c r="K27" s="76"/>
      <c r="L27" s="76"/>
      <c r="M27" s="30"/>
      <c r="N27" s="31">
        <f t="shared" si="3"/>
        <v>0</v>
      </c>
      <c r="O27" s="35"/>
      <c r="P27" s="33">
        <f t="shared" si="1"/>
      </c>
      <c r="Q27" s="2"/>
      <c r="R27" s="51"/>
    </row>
    <row r="28" spans="1:18" ht="30" customHeight="1">
      <c r="A28" s="34">
        <v>17</v>
      </c>
      <c r="B28" s="39"/>
      <c r="C28" s="36"/>
      <c r="D28" s="41"/>
      <c r="E28" s="37"/>
      <c r="F28" s="38"/>
      <c r="G28" s="24"/>
      <c r="H28" s="25">
        <f t="shared" si="2"/>
        <v>0</v>
      </c>
      <c r="I28" s="40"/>
      <c r="J28" s="76"/>
      <c r="K28" s="76"/>
      <c r="L28" s="76"/>
      <c r="M28" s="30"/>
      <c r="N28" s="31">
        <f>SUM(H28:M28)</f>
        <v>0</v>
      </c>
      <c r="O28" s="35"/>
      <c r="P28" s="33">
        <f t="shared" si="1"/>
      </c>
      <c r="Q28" s="2"/>
      <c r="R28" s="51"/>
    </row>
    <row r="29" spans="1:18" ht="30" customHeight="1">
      <c r="A29" s="34">
        <v>18</v>
      </c>
      <c r="B29" s="39"/>
      <c r="C29" s="36"/>
      <c r="D29" s="41"/>
      <c r="E29" s="37"/>
      <c r="F29" s="38"/>
      <c r="G29" s="24"/>
      <c r="H29" s="25">
        <f>IF($D$3="si",($G$5/$G$6*G29),IF($D$3="no",G29*$G$4,0))</f>
        <v>0</v>
      </c>
      <c r="I29" s="40"/>
      <c r="J29" s="76"/>
      <c r="K29" s="76"/>
      <c r="L29" s="76"/>
      <c r="M29" s="30"/>
      <c r="N29" s="31">
        <f>SUM(H29:M29)</f>
        <v>0</v>
      </c>
      <c r="O29" s="35"/>
      <c r="P29" s="33">
        <f>IF(F29="Milano","X","")</f>
      </c>
      <c r="Q29" s="2"/>
      <c r="R29" s="51"/>
    </row>
    <row r="30" spans="1:18" ht="30" customHeight="1">
      <c r="A30" s="34">
        <v>19</v>
      </c>
      <c r="B30" s="39"/>
      <c r="C30" s="36"/>
      <c r="D30" s="41"/>
      <c r="E30" s="37"/>
      <c r="F30" s="38"/>
      <c r="G30" s="24"/>
      <c r="H30" s="25">
        <f>IF($D$3="si",($G$5/$G$6*G30),IF($D$3="no",G30*$G$4,0))</f>
        <v>0</v>
      </c>
      <c r="I30" s="40"/>
      <c r="J30" s="76"/>
      <c r="K30" s="76"/>
      <c r="L30" s="76"/>
      <c r="M30" s="30"/>
      <c r="N30" s="31">
        <f>SUM(H30:M30)</f>
        <v>0</v>
      </c>
      <c r="O30" s="35"/>
      <c r="P30" s="33">
        <f>IF(F30="Milano","X","")</f>
      </c>
      <c r="Q30" s="2"/>
      <c r="R30" s="51"/>
    </row>
    <row r="31" spans="1:18" ht="30" customHeight="1">
      <c r="A31" s="34">
        <v>20</v>
      </c>
      <c r="B31" s="39"/>
      <c r="C31" s="36"/>
      <c r="D31" s="41"/>
      <c r="E31" s="37"/>
      <c r="F31" s="38"/>
      <c r="G31" s="24"/>
      <c r="H31" s="25">
        <f>IF($D$3="si",($G$5/$G$6*G31),IF($D$3="no",G31*$G$4,0))</f>
        <v>0</v>
      </c>
      <c r="I31" s="40"/>
      <c r="J31" s="76"/>
      <c r="K31" s="76"/>
      <c r="L31" s="76"/>
      <c r="M31" s="30"/>
      <c r="N31" s="31">
        <f>SUM(H31:M31)</f>
        <v>0</v>
      </c>
      <c r="O31" s="35"/>
      <c r="P31" s="33">
        <f>IF(F31="Milano","X","")</f>
      </c>
      <c r="Q31" s="2"/>
      <c r="R31" s="51"/>
    </row>
    <row r="32" spans="1:18" ht="30" customHeight="1">
      <c r="A32" s="34">
        <v>21</v>
      </c>
      <c r="B32" s="39"/>
      <c r="C32" s="36"/>
      <c r="D32" s="41"/>
      <c r="E32" s="37"/>
      <c r="F32" s="38"/>
      <c r="G32" s="24"/>
      <c r="H32" s="25">
        <f>IF($D$3="si",($G$5/$G$6*G32),IF($D$3="no",G32*$G$4,0))</f>
        <v>0</v>
      </c>
      <c r="I32" s="40"/>
      <c r="J32" s="76"/>
      <c r="K32" s="76"/>
      <c r="L32" s="76"/>
      <c r="M32" s="30"/>
      <c r="N32" s="31">
        <f>SUM(H32:M32)</f>
        <v>0</v>
      </c>
      <c r="O32" s="35"/>
      <c r="P32" s="33">
        <f>IF(F32="Milano","X","")</f>
      </c>
      <c r="Q32" s="2"/>
      <c r="R32" s="51"/>
    </row>
    <row r="33" spans="1:18" ht="30" customHeight="1">
      <c r="A33" s="34">
        <v>22</v>
      </c>
      <c r="B33" s="39"/>
      <c r="C33" s="36"/>
      <c r="D33" s="41"/>
      <c r="E33" s="37"/>
      <c r="F33" s="38"/>
      <c r="G33" s="24"/>
      <c r="H33" s="25">
        <f aca="true" t="shared" si="4" ref="H33:H40">IF($D$3="si",($G$5/$G$6*G33),IF($D$3="no",G33*$G$4,0))</f>
        <v>0</v>
      </c>
      <c r="I33" s="40"/>
      <c r="J33" s="76"/>
      <c r="K33" s="76"/>
      <c r="L33" s="76"/>
      <c r="M33" s="30"/>
      <c r="N33" s="31">
        <f aca="true" t="shared" si="5" ref="N33:N39">SUM(H33:M33)</f>
        <v>0</v>
      </c>
      <c r="O33" s="35"/>
      <c r="P33" s="33">
        <f aca="true" t="shared" si="6" ref="P33:P40">IF(F33="Milano","X","")</f>
      </c>
      <c r="Q33" s="2"/>
      <c r="R33" s="51"/>
    </row>
    <row r="34" spans="1:18" ht="30" customHeight="1">
      <c r="A34" s="34">
        <v>23</v>
      </c>
      <c r="B34" s="39"/>
      <c r="C34" s="36"/>
      <c r="D34" s="41"/>
      <c r="E34" s="37"/>
      <c r="F34" s="38"/>
      <c r="G34" s="24"/>
      <c r="H34" s="25">
        <f t="shared" si="4"/>
        <v>0</v>
      </c>
      <c r="I34" s="40"/>
      <c r="J34" s="76"/>
      <c r="K34" s="76"/>
      <c r="L34" s="76"/>
      <c r="M34" s="30"/>
      <c r="N34" s="31">
        <f t="shared" si="5"/>
        <v>0</v>
      </c>
      <c r="O34" s="35"/>
      <c r="P34" s="33">
        <f t="shared" si="6"/>
      </c>
      <c r="Q34" s="2"/>
      <c r="R34" s="51"/>
    </row>
    <row r="35" spans="1:18" ht="30" customHeight="1">
      <c r="A35" s="34">
        <v>24</v>
      </c>
      <c r="B35" s="39"/>
      <c r="C35" s="36"/>
      <c r="D35" s="41"/>
      <c r="E35" s="37"/>
      <c r="F35" s="38"/>
      <c r="G35" s="24"/>
      <c r="H35" s="25">
        <f t="shared" si="4"/>
        <v>0</v>
      </c>
      <c r="I35" s="40"/>
      <c r="J35" s="76"/>
      <c r="K35" s="76"/>
      <c r="L35" s="76"/>
      <c r="M35" s="30"/>
      <c r="N35" s="31">
        <f t="shared" si="5"/>
        <v>0</v>
      </c>
      <c r="O35" s="35"/>
      <c r="P35" s="33">
        <f t="shared" si="6"/>
      </c>
      <c r="Q35" s="2"/>
      <c r="R35" s="51"/>
    </row>
    <row r="36" spans="1:18" ht="30" customHeight="1">
      <c r="A36" s="34">
        <v>25</v>
      </c>
      <c r="B36" s="39"/>
      <c r="C36" s="36"/>
      <c r="D36" s="41"/>
      <c r="E36" s="37"/>
      <c r="F36" s="38"/>
      <c r="G36" s="24"/>
      <c r="H36" s="25">
        <f t="shared" si="4"/>
        <v>0</v>
      </c>
      <c r="I36" s="40"/>
      <c r="J36" s="76"/>
      <c r="K36" s="76"/>
      <c r="L36" s="76"/>
      <c r="M36" s="30"/>
      <c r="N36" s="31">
        <f t="shared" si="5"/>
        <v>0</v>
      </c>
      <c r="O36" s="35"/>
      <c r="P36" s="33">
        <f t="shared" si="6"/>
      </c>
      <c r="Q36" s="2"/>
      <c r="R36" s="51"/>
    </row>
    <row r="37" spans="1:18" ht="30" customHeight="1">
      <c r="A37" s="34">
        <v>26</v>
      </c>
      <c r="B37" s="39"/>
      <c r="C37" s="36"/>
      <c r="D37" s="41"/>
      <c r="E37" s="37"/>
      <c r="F37" s="38"/>
      <c r="G37" s="24"/>
      <c r="H37" s="25">
        <f t="shared" si="4"/>
        <v>0</v>
      </c>
      <c r="I37" s="40"/>
      <c r="J37" s="76"/>
      <c r="K37" s="76"/>
      <c r="L37" s="76"/>
      <c r="M37" s="30"/>
      <c r="N37" s="31">
        <f t="shared" si="5"/>
        <v>0</v>
      </c>
      <c r="O37" s="35"/>
      <c r="P37" s="33">
        <f t="shared" si="6"/>
      </c>
      <c r="Q37" s="2"/>
      <c r="R37" s="51"/>
    </row>
    <row r="38" spans="1:18" ht="30" customHeight="1">
      <c r="A38" s="34">
        <v>27</v>
      </c>
      <c r="B38" s="39"/>
      <c r="C38" s="36"/>
      <c r="D38" s="41"/>
      <c r="E38" s="37"/>
      <c r="F38" s="38"/>
      <c r="G38" s="24"/>
      <c r="H38" s="25">
        <f>IF($D$3="si",($G$5/$G$6*G38),IF($D$3="no",G38*$G$4,0))</f>
        <v>0</v>
      </c>
      <c r="I38" s="40"/>
      <c r="J38" s="76"/>
      <c r="K38" s="76"/>
      <c r="L38" s="76"/>
      <c r="M38" s="30"/>
      <c r="N38" s="31">
        <f t="shared" si="5"/>
        <v>0</v>
      </c>
      <c r="O38" s="35"/>
      <c r="P38" s="33">
        <f t="shared" si="6"/>
      </c>
      <c r="Q38" s="2"/>
      <c r="R38" s="51"/>
    </row>
    <row r="39" spans="1:18" ht="30" customHeight="1">
      <c r="A39" s="34">
        <v>28</v>
      </c>
      <c r="B39" s="39"/>
      <c r="C39" s="36"/>
      <c r="D39" s="41"/>
      <c r="E39" s="37"/>
      <c r="F39" s="38"/>
      <c r="G39" s="24"/>
      <c r="H39" s="25">
        <f t="shared" si="4"/>
        <v>0</v>
      </c>
      <c r="I39" s="40"/>
      <c r="J39" s="76"/>
      <c r="K39" s="76"/>
      <c r="L39" s="76"/>
      <c r="M39" s="30"/>
      <c r="N39" s="31">
        <f t="shared" si="5"/>
        <v>0</v>
      </c>
      <c r="O39" s="35"/>
      <c r="P39" s="33">
        <f t="shared" si="6"/>
      </c>
      <c r="Q39" s="2"/>
      <c r="R39" s="51"/>
    </row>
    <row r="40" spans="1:18" ht="30" customHeight="1">
      <c r="A40" s="34">
        <v>29</v>
      </c>
      <c r="B40" s="39"/>
      <c r="C40" s="36"/>
      <c r="D40" s="41"/>
      <c r="E40" s="37"/>
      <c r="F40" s="38"/>
      <c r="G40" s="24"/>
      <c r="H40" s="25">
        <f t="shared" si="4"/>
        <v>0</v>
      </c>
      <c r="I40" s="40"/>
      <c r="J40" s="28"/>
      <c r="K40" s="29"/>
      <c r="L40" s="29"/>
      <c r="M40" s="30"/>
      <c r="N40" s="31">
        <f>SUM(H40:M40)</f>
        <v>0</v>
      </c>
      <c r="O40" s="35"/>
      <c r="P40" s="33">
        <f t="shared" si="6"/>
      </c>
      <c r="Q40" s="2"/>
      <c r="R40" s="51"/>
    </row>
    <row r="41" spans="1:18" ht="30" customHeight="1">
      <c r="A41" s="34">
        <v>30</v>
      </c>
      <c r="B41" s="39"/>
      <c r="C41" s="36"/>
      <c r="D41" s="41"/>
      <c r="E41" s="37"/>
      <c r="F41" s="38"/>
      <c r="G41" s="24"/>
      <c r="H41" s="25">
        <f>IF($D$3="si",($G$5/$G$6*G41),IF($D$3="no",G41*$G$4,0))</f>
        <v>0</v>
      </c>
      <c r="I41" s="40"/>
      <c r="J41" s="28"/>
      <c r="K41" s="29"/>
      <c r="L41" s="29"/>
      <c r="M41" s="30"/>
      <c r="N41" s="31">
        <f>SUM(H41:M41)</f>
        <v>0</v>
      </c>
      <c r="O41" s="35"/>
      <c r="P41" s="33">
        <f>IF(F41="Milano","X","")</f>
      </c>
      <c r="Q41" s="2"/>
      <c r="R41" s="51"/>
    </row>
    <row r="42" spans="1:18" ht="30" customHeight="1">
      <c r="A42" s="34">
        <v>31</v>
      </c>
      <c r="B42" s="39"/>
      <c r="C42" s="36"/>
      <c r="D42" s="41"/>
      <c r="E42" s="37"/>
      <c r="F42" s="38"/>
      <c r="G42" s="24"/>
      <c r="H42" s="25">
        <f aca="true" t="shared" si="7" ref="H42:H56">IF($D$3="si",($G$5/$G$6*G42),IF($D$3="no",G42*$G$4,0))</f>
        <v>0</v>
      </c>
      <c r="I42" s="40"/>
      <c r="J42" s="28"/>
      <c r="K42" s="29"/>
      <c r="L42" s="29"/>
      <c r="M42" s="30"/>
      <c r="N42" s="31">
        <f aca="true" t="shared" si="8" ref="N42:N56">SUM(H42:M42)</f>
        <v>0</v>
      </c>
      <c r="O42" s="35"/>
      <c r="P42" s="33">
        <f aca="true" t="shared" si="9" ref="P42:P56">IF(F42="Milano","X","")</f>
      </c>
      <c r="Q42" s="2"/>
      <c r="R42" s="51"/>
    </row>
    <row r="43" spans="1:18" ht="30" customHeight="1">
      <c r="A43" s="34">
        <v>32</v>
      </c>
      <c r="B43" s="39"/>
      <c r="C43" s="36"/>
      <c r="D43" s="41"/>
      <c r="E43" s="37"/>
      <c r="F43" s="38"/>
      <c r="G43" s="24"/>
      <c r="H43" s="25">
        <f t="shared" si="7"/>
        <v>0</v>
      </c>
      <c r="I43" s="40"/>
      <c r="J43" s="28"/>
      <c r="K43" s="29"/>
      <c r="L43" s="29"/>
      <c r="M43" s="30"/>
      <c r="N43" s="31">
        <f t="shared" si="8"/>
        <v>0</v>
      </c>
      <c r="O43" s="35"/>
      <c r="P43" s="33">
        <f t="shared" si="9"/>
      </c>
      <c r="Q43" s="2"/>
      <c r="R43" s="51"/>
    </row>
    <row r="44" spans="1:18" ht="30" customHeight="1">
      <c r="A44" s="34">
        <v>33</v>
      </c>
      <c r="B44" s="39"/>
      <c r="C44" s="36"/>
      <c r="D44" s="41"/>
      <c r="E44" s="37"/>
      <c r="F44" s="38"/>
      <c r="G44" s="24"/>
      <c r="H44" s="25">
        <f t="shared" si="7"/>
        <v>0</v>
      </c>
      <c r="I44" s="40"/>
      <c r="J44" s="28"/>
      <c r="K44" s="29"/>
      <c r="L44" s="29"/>
      <c r="M44" s="30"/>
      <c r="N44" s="31">
        <f t="shared" si="8"/>
        <v>0</v>
      </c>
      <c r="O44" s="35"/>
      <c r="P44" s="33">
        <f t="shared" si="9"/>
      </c>
      <c r="Q44" s="2"/>
      <c r="R44" s="51"/>
    </row>
    <row r="45" spans="1:18" ht="30" customHeight="1">
      <c r="A45" s="34">
        <v>34</v>
      </c>
      <c r="B45" s="39"/>
      <c r="C45" s="36"/>
      <c r="D45" s="41"/>
      <c r="E45" s="37"/>
      <c r="F45" s="38"/>
      <c r="G45" s="24"/>
      <c r="H45" s="25">
        <f t="shared" si="7"/>
        <v>0</v>
      </c>
      <c r="I45" s="40"/>
      <c r="J45" s="28"/>
      <c r="K45" s="29"/>
      <c r="L45" s="29"/>
      <c r="M45" s="30"/>
      <c r="N45" s="31">
        <f t="shared" si="8"/>
        <v>0</v>
      </c>
      <c r="O45" s="35"/>
      <c r="P45" s="33">
        <f t="shared" si="9"/>
      </c>
      <c r="Q45" s="2"/>
      <c r="R45" s="51"/>
    </row>
    <row r="46" spans="1:18" ht="30" customHeight="1">
      <c r="A46" s="34">
        <v>35</v>
      </c>
      <c r="B46" s="39"/>
      <c r="C46" s="36"/>
      <c r="D46" s="41"/>
      <c r="E46" s="37"/>
      <c r="F46" s="38"/>
      <c r="G46" s="24"/>
      <c r="H46" s="25">
        <f t="shared" si="7"/>
        <v>0</v>
      </c>
      <c r="I46" s="40"/>
      <c r="J46" s="28"/>
      <c r="K46" s="29"/>
      <c r="L46" s="29"/>
      <c r="M46" s="30"/>
      <c r="N46" s="31">
        <f t="shared" si="8"/>
        <v>0</v>
      </c>
      <c r="O46" s="35"/>
      <c r="P46" s="33">
        <f t="shared" si="9"/>
      </c>
      <c r="Q46" s="2"/>
      <c r="R46" s="51"/>
    </row>
    <row r="47" spans="1:18" ht="30" customHeight="1">
      <c r="A47" s="34">
        <v>36</v>
      </c>
      <c r="B47" s="39"/>
      <c r="C47" s="36"/>
      <c r="D47" s="41"/>
      <c r="E47" s="37"/>
      <c r="F47" s="38"/>
      <c r="G47" s="24"/>
      <c r="H47" s="25">
        <f t="shared" si="7"/>
        <v>0</v>
      </c>
      <c r="I47" s="40"/>
      <c r="J47" s="28"/>
      <c r="K47" s="29"/>
      <c r="L47" s="29"/>
      <c r="M47" s="30"/>
      <c r="N47" s="31">
        <f t="shared" si="8"/>
        <v>0</v>
      </c>
      <c r="O47" s="35"/>
      <c r="P47" s="33">
        <f t="shared" si="9"/>
      </c>
      <c r="Q47" s="2"/>
      <c r="R47" s="51"/>
    </row>
    <row r="48" spans="1:18" ht="30" customHeight="1">
      <c r="A48" s="34">
        <v>37</v>
      </c>
      <c r="B48" s="39"/>
      <c r="C48" s="36"/>
      <c r="D48" s="41"/>
      <c r="E48" s="37"/>
      <c r="F48" s="38"/>
      <c r="G48" s="24"/>
      <c r="H48" s="25">
        <f t="shared" si="7"/>
        <v>0</v>
      </c>
      <c r="I48" s="40"/>
      <c r="J48" s="28"/>
      <c r="K48" s="29"/>
      <c r="L48" s="29"/>
      <c r="M48" s="30"/>
      <c r="N48" s="31">
        <f t="shared" si="8"/>
        <v>0</v>
      </c>
      <c r="O48" s="35"/>
      <c r="P48" s="33">
        <f t="shared" si="9"/>
      </c>
      <c r="Q48" s="2"/>
      <c r="R48" s="51"/>
    </row>
    <row r="49" spans="1:18" ht="30" customHeight="1">
      <c r="A49" s="34">
        <v>38</v>
      </c>
      <c r="B49" s="39"/>
      <c r="C49" s="36"/>
      <c r="D49" s="41"/>
      <c r="E49" s="37"/>
      <c r="F49" s="38"/>
      <c r="G49" s="24"/>
      <c r="H49" s="25">
        <f t="shared" si="7"/>
        <v>0</v>
      </c>
      <c r="I49" s="40"/>
      <c r="J49" s="28"/>
      <c r="K49" s="29"/>
      <c r="L49" s="29"/>
      <c r="M49" s="30"/>
      <c r="N49" s="31">
        <f t="shared" si="8"/>
        <v>0</v>
      </c>
      <c r="O49" s="35"/>
      <c r="P49" s="33">
        <f t="shared" si="9"/>
      </c>
      <c r="Q49" s="2"/>
      <c r="R49" s="51"/>
    </row>
    <row r="50" spans="1:18" ht="30" customHeight="1">
      <c r="A50" s="34">
        <v>39</v>
      </c>
      <c r="B50" s="39"/>
      <c r="C50" s="36"/>
      <c r="D50" s="41"/>
      <c r="E50" s="37"/>
      <c r="F50" s="38"/>
      <c r="G50" s="24"/>
      <c r="H50" s="25">
        <f t="shared" si="7"/>
        <v>0</v>
      </c>
      <c r="I50" s="40"/>
      <c r="J50" s="28"/>
      <c r="K50" s="29"/>
      <c r="L50" s="29"/>
      <c r="M50" s="30"/>
      <c r="N50" s="31">
        <f t="shared" si="8"/>
        <v>0</v>
      </c>
      <c r="O50" s="35"/>
      <c r="P50" s="33">
        <f t="shared" si="9"/>
      </c>
      <c r="Q50" s="2"/>
      <c r="R50" s="51"/>
    </row>
    <row r="51" spans="1:18" ht="30" customHeight="1">
      <c r="A51" s="34">
        <v>40</v>
      </c>
      <c r="B51" s="39"/>
      <c r="C51" s="36"/>
      <c r="D51" s="41"/>
      <c r="E51" s="37"/>
      <c r="F51" s="38"/>
      <c r="G51" s="24"/>
      <c r="H51" s="25">
        <f t="shared" si="7"/>
        <v>0</v>
      </c>
      <c r="I51" s="40"/>
      <c r="J51" s="28"/>
      <c r="K51" s="29"/>
      <c r="L51" s="29"/>
      <c r="M51" s="30"/>
      <c r="N51" s="31">
        <f t="shared" si="8"/>
        <v>0</v>
      </c>
      <c r="O51" s="35"/>
      <c r="P51" s="33">
        <f t="shared" si="9"/>
      </c>
      <c r="Q51" s="2"/>
      <c r="R51" s="51"/>
    </row>
    <row r="52" spans="1:18" ht="30" customHeight="1">
      <c r="A52" s="34">
        <v>41</v>
      </c>
      <c r="B52" s="39"/>
      <c r="C52" s="36"/>
      <c r="D52" s="41"/>
      <c r="E52" s="37"/>
      <c r="F52" s="38"/>
      <c r="G52" s="24"/>
      <c r="H52" s="25">
        <f>IF($D$3="si",($G$5/$G$6*G52),IF($D$3="no",G52*$G$4,0))</f>
        <v>0</v>
      </c>
      <c r="I52" s="40"/>
      <c r="J52" s="28"/>
      <c r="K52" s="29"/>
      <c r="L52" s="29"/>
      <c r="M52" s="30"/>
      <c r="N52" s="31">
        <f t="shared" si="8"/>
        <v>0</v>
      </c>
      <c r="O52" s="35"/>
      <c r="P52" s="33">
        <f t="shared" si="9"/>
      </c>
      <c r="Q52" s="2"/>
      <c r="R52" s="51"/>
    </row>
    <row r="53" spans="1:18" ht="30" customHeight="1">
      <c r="A53" s="34">
        <v>42</v>
      </c>
      <c r="B53" s="39"/>
      <c r="C53" s="36"/>
      <c r="D53" s="41"/>
      <c r="E53" s="37"/>
      <c r="F53" s="38"/>
      <c r="G53" s="24"/>
      <c r="H53" s="25">
        <f t="shared" si="7"/>
        <v>0</v>
      </c>
      <c r="I53" s="40"/>
      <c r="J53" s="28"/>
      <c r="K53" s="29"/>
      <c r="L53" s="29"/>
      <c r="M53" s="30"/>
      <c r="N53" s="31">
        <f t="shared" si="8"/>
        <v>0</v>
      </c>
      <c r="O53" s="35"/>
      <c r="P53" s="33">
        <f t="shared" si="9"/>
      </c>
      <c r="Q53" s="2"/>
      <c r="R53" s="51"/>
    </row>
    <row r="54" spans="1:18" ht="30" customHeight="1">
      <c r="A54" s="34">
        <v>43</v>
      </c>
      <c r="B54" s="39"/>
      <c r="C54" s="36"/>
      <c r="D54" s="41"/>
      <c r="E54" s="37"/>
      <c r="F54" s="38"/>
      <c r="G54" s="24"/>
      <c r="H54" s="25">
        <f t="shared" si="7"/>
        <v>0</v>
      </c>
      <c r="I54" s="40"/>
      <c r="J54" s="28"/>
      <c r="K54" s="29"/>
      <c r="L54" s="29"/>
      <c r="M54" s="30"/>
      <c r="N54" s="31">
        <f t="shared" si="8"/>
        <v>0</v>
      </c>
      <c r="O54" s="35"/>
      <c r="P54" s="33">
        <f t="shared" si="9"/>
      </c>
      <c r="Q54" s="2"/>
      <c r="R54" s="51"/>
    </row>
    <row r="55" spans="1:18" ht="30" customHeight="1">
      <c r="A55" s="34">
        <v>44</v>
      </c>
      <c r="B55" s="39"/>
      <c r="C55" s="36"/>
      <c r="D55" s="41"/>
      <c r="E55" s="37"/>
      <c r="F55" s="38"/>
      <c r="G55" s="24"/>
      <c r="H55" s="25">
        <f t="shared" si="7"/>
        <v>0</v>
      </c>
      <c r="I55" s="40"/>
      <c r="J55" s="28"/>
      <c r="K55" s="29"/>
      <c r="L55" s="29"/>
      <c r="M55" s="30"/>
      <c r="N55" s="31">
        <f t="shared" si="8"/>
        <v>0</v>
      </c>
      <c r="O55" s="35"/>
      <c r="P55" s="33">
        <f t="shared" si="9"/>
      </c>
      <c r="Q55" s="2"/>
      <c r="R55" s="51"/>
    </row>
    <row r="56" spans="1:18" ht="30" customHeight="1">
      <c r="A56" s="34">
        <v>45</v>
      </c>
      <c r="B56" s="39"/>
      <c r="C56" s="36"/>
      <c r="D56" s="41"/>
      <c r="E56" s="37"/>
      <c r="F56" s="38"/>
      <c r="G56" s="24"/>
      <c r="H56" s="25">
        <f t="shared" si="7"/>
        <v>0</v>
      </c>
      <c r="I56" s="40"/>
      <c r="J56" s="28"/>
      <c r="K56" s="29"/>
      <c r="L56" s="29"/>
      <c r="M56" s="30"/>
      <c r="N56" s="31">
        <f t="shared" si="8"/>
        <v>0</v>
      </c>
      <c r="O56" s="35"/>
      <c r="P56" s="33">
        <f t="shared" si="9"/>
      </c>
      <c r="Q56" s="2"/>
      <c r="R56" s="51"/>
    </row>
    <row r="57" spans="1:16" ht="18.7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ht="18.75">
      <c r="A58" s="58"/>
      <c r="B58" s="59"/>
      <c r="C58" s="60"/>
      <c r="D58" s="61"/>
      <c r="E58" s="61"/>
      <c r="F58" s="62"/>
      <c r="G58" s="63"/>
      <c r="H58" s="64"/>
      <c r="I58" s="65"/>
      <c r="J58" s="65"/>
      <c r="K58" s="65"/>
      <c r="L58" s="65"/>
      <c r="M58" s="65"/>
      <c r="N58" s="66"/>
      <c r="O58" s="67"/>
      <c r="P58" s="68"/>
    </row>
    <row r="59" spans="1:16" ht="18.75">
      <c r="A59" s="48"/>
      <c r="B59" s="52" t="s">
        <v>36</v>
      </c>
      <c r="C59" s="52"/>
      <c r="D59" s="52"/>
      <c r="E59" s="49"/>
      <c r="F59" s="49"/>
      <c r="G59" s="52" t="s">
        <v>38</v>
      </c>
      <c r="H59" s="52"/>
      <c r="I59" s="52"/>
      <c r="J59" s="49"/>
      <c r="K59" s="49"/>
      <c r="L59" s="52" t="s">
        <v>37</v>
      </c>
      <c r="M59" s="52"/>
      <c r="N59" s="52"/>
      <c r="O59" s="49"/>
      <c r="P59" s="68"/>
    </row>
    <row r="60" spans="1:16" ht="18.7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68"/>
    </row>
    <row r="61" spans="1:16" ht="18.7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</sheetData>
  <sheetProtection/>
  <mergeCells count="27">
    <mergeCell ref="H8:H10"/>
    <mergeCell ref="B8:B10"/>
    <mergeCell ref="C8:C10"/>
    <mergeCell ref="D8:D10"/>
    <mergeCell ref="E8:E10"/>
    <mergeCell ref="F8:F10"/>
    <mergeCell ref="G8:G9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'Nota Spese Estero'!$Q$1:$Q$2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2 C58 C24:C56">
      <formula1>1</formula1>
    </dataValidation>
    <dataValidation type="date" operator="greaterThanOrEqual" showErrorMessage="1" errorTitle="Data" error="Inserire una data superiore al 1/11/2000" sqref="B24:B56 B58 B11">
      <formula1>36831</formula1>
    </dataValidation>
    <dataValidation type="textLength" operator="greaterThan" sqref="F20:F21 F58 F24:F56">
      <formula1>1</formula1>
    </dataValidation>
    <dataValidation type="textLength" operator="greaterThan" allowBlank="1" showErrorMessage="1" sqref="E20:E22 D58:E58 D24:E56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8 N11:N56">
      <formula1>0</formula1>
    </dataValidation>
    <dataValidation type="decimal" operator="greaterThanOrEqual" allowBlank="1" showErrorMessage="1" errorTitle="Valore" error="Inserire un numero maggiore o uguale a 0 (zero)!" sqref="M18:M23 H11:H56 H58:M58 J13:L23 I17:I23 J11:M12 O14:O16 I24:M56 O12 I11">
      <formula1>0</formula1>
    </dataValidation>
  </dataValidations>
  <printOptions horizontalCentered="1" verticalCentered="1"/>
  <pageMargins left="0" right="0" top="0" bottom="0" header="0.31496062992125984" footer="0.31496062992125984"/>
  <pageSetup fitToHeight="1" fitToWidth="1" horizontalDpi="300" verticalDpi="300" orientation="landscape" paperSize="9" scale="25" r:id="rId3"/>
  <headerFooter alignWithMargins="0">
    <oddHeader>&amp;L&amp;"Gulim,Regular"&amp;36Hacking Team srl&amp;R&amp;"Gulim,Regular"&amp;28&amp;Unota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2012-11-30T11:01:46Z</cp:lastPrinted>
  <dcterms:created xsi:type="dcterms:W3CDTF">2007-03-06T14:42:56Z</dcterms:created>
  <dcterms:modified xsi:type="dcterms:W3CDTF">2012-11-30T11:03:16Z</dcterms:modified>
  <cp:category/>
  <cp:version/>
  <cp:contentType/>
  <cp:contentStatus/>
  <cp:revision>1</cp:revision>
</cp:coreProperties>
</file>