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  <sheet name="Foglio1" sheetId="4" r:id="rId3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H21" i="1"/>
  <c r="H14"/>
  <c r="N21"/>
  <c r="H17"/>
  <c r="H18"/>
  <c r="A3" i="4"/>
  <c r="N17" i="1" l="1"/>
  <c r="H16" l="1"/>
  <c r="H15"/>
  <c r="H22"/>
  <c r="H23"/>
  <c r="H12" i="3"/>
  <c r="H11" i="1"/>
  <c r="N11" s="1"/>
  <c r="H11" i="3"/>
  <c r="H123" i="1"/>
  <c r="N123" s="1"/>
  <c r="P129"/>
  <c r="H129"/>
  <c r="N129" s="1"/>
  <c r="P3" i="3"/>
  <c r="O7"/>
  <c r="M7"/>
  <c r="L7"/>
  <c r="K7"/>
  <c r="J7"/>
  <c r="I7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128" i="1"/>
  <c r="N128" s="1"/>
  <c r="H127"/>
  <c r="N127" s="1"/>
  <c r="H126"/>
  <c r="N126" s="1"/>
  <c r="H125"/>
  <c r="N125" s="1"/>
  <c r="H124"/>
  <c r="N124" s="1"/>
  <c r="H122"/>
  <c r="N122" s="1"/>
  <c r="H121"/>
  <c r="N121" s="1"/>
  <c r="H120"/>
  <c r="N120" s="1"/>
  <c r="H119"/>
  <c r="N119" s="1"/>
  <c r="H118"/>
  <c r="N118" s="1"/>
  <c r="H117"/>
  <c r="N117" s="1"/>
  <c r="H116"/>
  <c r="N116" s="1"/>
  <c r="H115"/>
  <c r="N115" s="1"/>
  <c r="H114"/>
  <c r="N114" s="1"/>
  <c r="H113"/>
  <c r="N113" s="1"/>
  <c r="H112"/>
  <c r="N112" s="1"/>
  <c r="H111"/>
  <c r="N111" s="1"/>
  <c r="H110"/>
  <c r="N110" s="1"/>
  <c r="H109"/>
  <c r="N109" s="1"/>
  <c r="H108"/>
  <c r="H107"/>
  <c r="N107" s="1"/>
  <c r="H106"/>
  <c r="N106" s="1"/>
  <c r="H105"/>
  <c r="N105" s="1"/>
  <c r="H104"/>
  <c r="N104" s="1"/>
  <c r="H103"/>
  <c r="N103" s="1"/>
  <c r="H102"/>
  <c r="N102" s="1"/>
  <c r="H101"/>
  <c r="H100"/>
  <c r="N100" s="1"/>
  <c r="H99"/>
  <c r="N99" s="1"/>
  <c r="H98"/>
  <c r="N98" s="1"/>
  <c r="H97"/>
  <c r="N97" s="1"/>
  <c r="H96"/>
  <c r="N96" s="1"/>
  <c r="H95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N85" s="1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13"/>
  <c r="N13" s="1"/>
  <c r="H12"/>
  <c r="O7"/>
  <c r="P3" s="1"/>
  <c r="G7"/>
  <c r="I7"/>
  <c r="M7"/>
  <c r="L7"/>
  <c r="K7"/>
  <c r="J7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N108"/>
  <c r="P107"/>
  <c r="P106"/>
  <c r="P105"/>
  <c r="P104"/>
  <c r="P103"/>
  <c r="P102"/>
  <c r="P101"/>
  <c r="N101"/>
  <c r="P100"/>
  <c r="P99"/>
  <c r="P98"/>
  <c r="P97"/>
  <c r="P96"/>
  <c r="P95"/>
  <c r="P94"/>
  <c r="P93"/>
  <c r="P92"/>
  <c r="P91"/>
  <c r="P90"/>
  <c r="P89"/>
  <c r="P88"/>
  <c r="P87"/>
  <c r="P86"/>
  <c r="P85"/>
  <c r="P84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P1" s="1"/>
  <c r="P5" s="1"/>
  <c r="P11"/>
  <c r="P11" i="1"/>
  <c r="N11" i="3"/>
  <c r="N12" l="1"/>
  <c r="N7" s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4"/>
  <c r="P18"/>
  <c r="P17"/>
  <c r="P16"/>
  <c r="P15"/>
  <c r="P14"/>
  <c r="P13"/>
  <c r="P12"/>
  <c r="N73" l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<sst xmlns="http://schemas.openxmlformats.org/spreadsheetml/2006/main" count="134" uniqueCount="61">
  <si>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</si>
  <si>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</si>
  <si>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</si>
  <si>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</si>
  <si>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</si>
  <si>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</si>
  <si>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</si>
  <si>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</si>
  <si>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</si>
  <si>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</si>
  <si>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</si>
  <si>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</si>
  <si>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</si>
  <si>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</si>
  <si>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</si>
  <si>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</si>
  <si>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</si>
  <si>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</si>
  <si>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</si>
  <si>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</si>
  <si>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</si>
  <si>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</si>
  <si>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</si>
  <si>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</si>
  <si>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</si>
  <si>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</si>
  <si>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</si>
  <si>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</si>
  <si>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</si>
  <si>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</si>
  <si>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</si>
  <si>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</si>
  <si>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</si>
  <si>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</si>
  <si>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</si>
  <si>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</si>
  <si>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</si>
  <si>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</si>
  <si>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</si>
  <si>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</si>
  <si>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</si>
  <si>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</si>
  <si>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</si>
  <si>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</si>
  <si>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</si>
  <si>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</si>
  <si>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</si>
  <si>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</si>
  <si>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roberto banfi</t>
  </si>
  <si>
    <t>Incontro</t>
  </si>
  <si>
    <t>ENI</t>
  </si>
  <si>
    <t>via fabiani 1</t>
  </si>
  <si>
    <t>san donato</t>
  </si>
  <si>
    <t>Beretta</t>
  </si>
  <si>
    <t>via f.lli beretta</t>
  </si>
  <si>
    <t>gardone val trompia</t>
  </si>
  <si>
    <t>ottobre 2012</t>
  </si>
  <si>
    <t>01 10 2012</t>
  </si>
  <si>
    <t>Inaz Asystel</t>
  </si>
  <si>
    <t>Dalmine</t>
  </si>
  <si>
    <t>via pietro beretta</t>
  </si>
</sst>
</file>

<file path=xl/styles.xml><?xml version="1.0" encoding="utf-8"?>
<styleSheet xmlns="http://schemas.openxmlformats.org/spreadsheetml/2006/main">
  <numFmts count="9">
    <numFmt numFmtId="164" formatCode="_-* #,##0.00_-;\-* #,##0.00_-;_-* &quot;-&quot;??_-;_-@_-"/>
    <numFmt numFmtId="165" formatCode="_-[$€-2]\ * #,##0.00_-;\-[$€-2]\ * #,##0.00_-;_-[$€-2]\ * \-??_-"/>
    <numFmt numFmtId="166" formatCode="mmmm\ yyyy"/>
    <numFmt numFmtId="167" formatCode="_-[$€-2]\ * #,##0.00_-;\-[$€-2]\ * #,##0.00_-;_-[$€-2]\ * \-??_-;_-@_-"/>
    <numFmt numFmtId="168" formatCode="#.##&quot; km/l&quot;"/>
    <numFmt numFmtId="169" formatCode="&quot;€ &quot;#,##0.00"/>
    <numFmt numFmtId="170" formatCode="00\ "/>
    <numFmt numFmtId="171" formatCode="dd/mm/yy;@"/>
    <numFmt numFmtId="172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6" fillId="0" borderId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5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7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7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5" fontId="1" fillId="4" borderId="3" xfId="1" applyFont="1" applyFill="1" applyBorder="1" applyAlignment="1" applyProtection="1">
      <alignment horizontal="right" vertical="center"/>
      <protection locked="0"/>
    </xf>
    <xf numFmtId="167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8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6" borderId="14" xfId="0" applyNumberFormat="1" applyFont="1" applyFill="1" applyBorder="1" applyAlignment="1" applyProtection="1">
      <alignment horizontal="center" vertical="center"/>
    </xf>
    <xf numFmtId="171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2" fontId="1" fillId="0" borderId="18" xfId="0" applyNumberFormat="1" applyFont="1" applyBorder="1" applyAlignment="1" applyProtection="1">
      <alignment horizontal="right" vertical="center"/>
    </xf>
    <xf numFmtId="172" fontId="1" fillId="0" borderId="19" xfId="0" applyNumberFormat="1" applyFont="1" applyBorder="1" applyAlignment="1" applyProtection="1">
      <alignment horizontal="right" vertical="center"/>
      <protection locked="0"/>
    </xf>
    <xf numFmtId="172" fontId="1" fillId="0" borderId="15" xfId="0" applyNumberFormat="1" applyFont="1" applyBorder="1" applyAlignment="1" applyProtection="1">
      <alignment horizontal="right" vertical="center"/>
      <protection locked="0"/>
    </xf>
    <xf numFmtId="172" fontId="1" fillId="0" borderId="20" xfId="0" applyNumberFormat="1" applyFont="1" applyBorder="1" applyAlignment="1" applyProtection="1">
      <alignment horizontal="right" vertical="center"/>
      <protection locked="0"/>
    </xf>
    <xf numFmtId="172" fontId="1" fillId="0" borderId="22" xfId="0" applyNumberFormat="1" applyFont="1" applyBorder="1" applyAlignment="1" applyProtection="1">
      <alignment horizontal="right" vertical="center"/>
      <protection locked="0"/>
    </xf>
    <xf numFmtId="172" fontId="1" fillId="0" borderId="23" xfId="0" applyNumberFormat="1" applyFont="1" applyBorder="1" applyAlignment="1" applyProtection="1">
      <alignment horizontal="right" vertical="center"/>
      <protection locked="0"/>
    </xf>
    <xf numFmtId="165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70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1" fontId="1" fillId="0" borderId="21" xfId="0" applyNumberFormat="1" applyFont="1" applyBorder="1" applyAlignment="1" applyProtection="1">
      <alignment horizontal="center" vertical="center"/>
      <protection locked="0"/>
    </xf>
    <xf numFmtId="172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vertical="center" wrapText="1"/>
    </xf>
    <xf numFmtId="166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164" fontId="2" fillId="3" borderId="3" xfId="1" applyNumberFormat="1" applyFont="1" applyFill="1" applyBorder="1" applyAlignment="1" applyProtection="1">
      <alignment horizontal="right" vertical="center"/>
    </xf>
    <xf numFmtId="164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164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9" fontId="1" fillId="2" borderId="54" xfId="0" applyNumberFormat="1" applyFont="1" applyFill="1" applyBorder="1" applyAlignment="1" applyProtection="1">
      <alignment horizontal="right" vertical="center"/>
    </xf>
    <xf numFmtId="169" fontId="1" fillId="2" borderId="55" xfId="0" applyNumberFormat="1" applyFont="1" applyFill="1" applyBorder="1" applyAlignment="1" applyProtection="1">
      <alignment horizontal="right" vertical="center"/>
    </xf>
    <xf numFmtId="169" fontId="1" fillId="2" borderId="56" xfId="0" applyNumberFormat="1" applyFont="1" applyFill="1" applyBorder="1" applyAlignment="1" applyProtection="1">
      <alignment horizontal="right" vertical="center"/>
    </xf>
    <xf numFmtId="172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9" fontId="1" fillId="2" borderId="61" xfId="0" applyNumberFormat="1" applyFont="1" applyFill="1" applyBorder="1" applyAlignment="1" applyProtection="1">
      <alignment horizontal="right" vertical="center"/>
    </xf>
    <xf numFmtId="172" fontId="1" fillId="0" borderId="19" xfId="0" applyNumberFormat="1" applyFont="1" applyBorder="1" applyAlignment="1" applyProtection="1">
      <alignment horizontal="right" vertical="center"/>
    </xf>
    <xf numFmtId="172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70" fontId="1" fillId="9" borderId="0" xfId="0" applyNumberFormat="1" applyFont="1" applyFill="1" applyBorder="1" applyAlignment="1" applyProtection="1">
      <alignment horizontal="center" vertical="center"/>
    </xf>
    <xf numFmtId="171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2" fontId="1" fillId="9" borderId="0" xfId="0" applyNumberFormat="1" applyFont="1" applyFill="1" applyBorder="1" applyAlignment="1" applyProtection="1">
      <alignment horizontal="right" vertical="center"/>
    </xf>
    <xf numFmtId="172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8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2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G12" sqref="G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3" t="s">
        <v>0</v>
      </c>
      <c r="C1" s="123"/>
      <c r="D1" s="124"/>
      <c r="E1" s="124"/>
      <c r="F1" s="51" t="s">
        <v>43</v>
      </c>
      <c r="G1" s="50" t="s">
        <v>44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25" t="s">
        <v>2</v>
      </c>
      <c r="C2" s="125"/>
      <c r="D2" s="124"/>
      <c r="E2" s="124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5" t="s">
        <v>26</v>
      </c>
      <c r="C3" s="125"/>
      <c r="D3" s="124" t="s">
        <v>28</v>
      </c>
      <c r="E3" s="124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3" t="s">
        <v>30</v>
      </c>
      <c r="B7" s="134"/>
      <c r="C7" s="135"/>
      <c r="D7" s="108" t="s">
        <v>11</v>
      </c>
      <c r="E7" s="109"/>
      <c r="F7" s="109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Top="1" thickBot="1">
      <c r="A8" s="110"/>
      <c r="B8" s="111" t="s">
        <v>12</v>
      </c>
      <c r="C8" s="111" t="s">
        <v>13</v>
      </c>
      <c r="D8" s="112" t="s">
        <v>25</v>
      </c>
      <c r="E8" s="111" t="s">
        <v>34</v>
      </c>
      <c r="F8" s="114" t="s">
        <v>32</v>
      </c>
      <c r="G8" s="115" t="s">
        <v>15</v>
      </c>
      <c r="H8" s="117" t="s">
        <v>16</v>
      </c>
      <c r="I8" s="119" t="s">
        <v>39</v>
      </c>
      <c r="J8" s="118" t="s">
        <v>41</v>
      </c>
      <c r="K8" s="118" t="s">
        <v>40</v>
      </c>
      <c r="L8" s="136" t="s">
        <v>22</v>
      </c>
      <c r="M8" s="137"/>
      <c r="N8" s="107" t="s">
        <v>17</v>
      </c>
      <c r="O8" s="126" t="s">
        <v>18</v>
      </c>
      <c r="P8" s="127" t="s">
        <v>19</v>
      </c>
      <c r="Q8" s="2"/>
      <c r="R8" s="120" t="s">
        <v>42</v>
      </c>
    </row>
    <row r="9" spans="1:18" ht="36" customHeight="1" thickTop="1" thickBot="1">
      <c r="A9" s="110"/>
      <c r="B9" s="111" t="s">
        <v>12</v>
      </c>
      <c r="C9" s="111"/>
      <c r="D9" s="113"/>
      <c r="E9" s="111"/>
      <c r="F9" s="114"/>
      <c r="G9" s="116"/>
      <c r="H9" s="117" t="s">
        <v>39</v>
      </c>
      <c r="I9" s="119" t="s">
        <v>39</v>
      </c>
      <c r="J9" s="119"/>
      <c r="K9" s="119" t="s">
        <v>38</v>
      </c>
      <c r="L9" s="128" t="s">
        <v>23</v>
      </c>
      <c r="M9" s="130" t="s">
        <v>24</v>
      </c>
      <c r="N9" s="107"/>
      <c r="O9" s="126"/>
      <c r="P9" s="127"/>
      <c r="Q9" s="2"/>
      <c r="R9" s="121"/>
    </row>
    <row r="10" spans="1:18" ht="37.5" customHeight="1" thickTop="1" thickBot="1">
      <c r="A10" s="110"/>
      <c r="B10" s="111"/>
      <c r="C10" s="111"/>
      <c r="D10" s="113"/>
      <c r="E10" s="111"/>
      <c r="F10" s="114"/>
      <c r="G10" s="96" t="s">
        <v>20</v>
      </c>
      <c r="H10" s="117"/>
      <c r="I10" s="119"/>
      <c r="J10" s="119"/>
      <c r="K10" s="119"/>
      <c r="L10" s="129"/>
      <c r="M10" s="131"/>
      <c r="N10" s="107"/>
      <c r="O10" s="126"/>
      <c r="P10" s="127"/>
      <c r="Q10" s="2"/>
      <c r="R10" s="122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1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3">SUM(H13:M13)</f>
        <v>0</v>
      </c>
      <c r="O13" s="43"/>
      <c r="P13" s="41" t="str">
        <f t="shared" si="1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45</v>
      </c>
      <c r="C58" s="78"/>
      <c r="D58" s="78"/>
      <c r="E58" s="61"/>
      <c r="F58" s="61"/>
      <c r="G58" s="78" t="s">
        <v>47</v>
      </c>
      <c r="H58" s="78"/>
      <c r="I58" s="78"/>
      <c r="J58" s="61"/>
      <c r="K58" s="61"/>
      <c r="L58" s="78" t="s">
        <v>46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I21" sqref="I21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56.25" customHeight="1">
      <c r="A1" s="4"/>
      <c r="B1" s="123" t="s">
        <v>0</v>
      </c>
      <c r="C1" s="123"/>
      <c r="D1" s="123"/>
      <c r="E1" s="124" t="s">
        <v>48</v>
      </c>
      <c r="F1" s="124"/>
      <c r="G1" s="51" t="s">
        <v>56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169.9465796579658</v>
      </c>
      <c r="Q1" s="3" t="s">
        <v>28</v>
      </c>
    </row>
    <row r="2" spans="1:19" s="8" customFormat="1" ht="35.25" customHeight="1">
      <c r="A2" s="4"/>
      <c r="B2" s="125" t="s">
        <v>2</v>
      </c>
      <c r="C2" s="125"/>
      <c r="D2" s="125"/>
      <c r="E2" s="124"/>
      <c r="F2" s="124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5" t="s">
        <v>26</v>
      </c>
      <c r="C3" s="125"/>
      <c r="D3" s="125"/>
      <c r="E3" s="124" t="s">
        <v>28</v>
      </c>
      <c r="F3" s="124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13</v>
      </c>
      <c r="F5" s="14"/>
      <c r="G5" s="10" t="s">
        <v>7</v>
      </c>
      <c r="H5" s="21">
        <v>1.7949999999999999</v>
      </c>
      <c r="N5" s="132" t="s">
        <v>8</v>
      </c>
      <c r="O5" s="132"/>
      <c r="P5" s="22">
        <f>P1-P2-P3-P4</f>
        <v>169.9465796579658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1" t="s">
        <v>11</v>
      </c>
      <c r="F7" s="152"/>
      <c r="G7" s="25">
        <f t="shared" ref="G7:O7" si="0">SUM(G11:G129)</f>
        <v>432</v>
      </c>
      <c r="H7" s="25">
        <f>SUM(H11:H129)</f>
        <v>69.796579657965793</v>
      </c>
      <c r="I7" s="65">
        <f t="shared" si="0"/>
        <v>11</v>
      </c>
      <c r="J7" s="71">
        <f t="shared" si="0"/>
        <v>27</v>
      </c>
      <c r="K7" s="66">
        <f t="shared" si="0"/>
        <v>0</v>
      </c>
      <c r="L7" s="66">
        <f t="shared" si="0"/>
        <v>0</v>
      </c>
      <c r="M7" s="66">
        <f t="shared" si="0"/>
        <v>62.15</v>
      </c>
      <c r="N7" s="66">
        <f t="shared" si="0"/>
        <v>169.9465796579658</v>
      </c>
      <c r="O7" s="67">
        <f t="shared" si="0"/>
        <v>0</v>
      </c>
      <c r="P7" s="13">
        <f>+N7-SUM(I7:M7)</f>
        <v>69.796579657965793</v>
      </c>
    </row>
    <row r="8" spans="1:19" ht="36" customHeight="1" thickTop="1" thickBot="1">
      <c r="A8" s="139"/>
      <c r="B8" s="64"/>
      <c r="C8" s="140" t="s">
        <v>13</v>
      </c>
      <c r="D8" s="141" t="s">
        <v>25</v>
      </c>
      <c r="E8" s="111" t="s">
        <v>14</v>
      </c>
      <c r="F8" s="142" t="s">
        <v>35</v>
      </c>
      <c r="G8" s="143" t="s">
        <v>15</v>
      </c>
      <c r="H8" s="144" t="s">
        <v>16</v>
      </c>
      <c r="I8" s="118" t="s">
        <v>39</v>
      </c>
      <c r="J8" s="118" t="s">
        <v>41</v>
      </c>
      <c r="K8" s="118" t="s">
        <v>40</v>
      </c>
      <c r="L8" s="149" t="s">
        <v>37</v>
      </c>
      <c r="M8" s="150"/>
      <c r="N8" s="138" t="s">
        <v>17</v>
      </c>
      <c r="O8" s="147" t="s">
        <v>18</v>
      </c>
      <c r="P8" s="127" t="s">
        <v>19</v>
      </c>
      <c r="R8" s="2"/>
    </row>
    <row r="9" spans="1:19" ht="36" customHeight="1" thickTop="1" thickBot="1">
      <c r="A9" s="110"/>
      <c r="B9" s="64" t="s">
        <v>12</v>
      </c>
      <c r="C9" s="111"/>
      <c r="D9" s="111"/>
      <c r="E9" s="111"/>
      <c r="F9" s="142"/>
      <c r="G9" s="143"/>
      <c r="H9" s="145"/>
      <c r="I9" s="119" t="s">
        <v>39</v>
      </c>
      <c r="J9" s="119"/>
      <c r="K9" s="119" t="s">
        <v>38</v>
      </c>
      <c r="L9" s="128" t="s">
        <v>23</v>
      </c>
      <c r="M9" s="148" t="s">
        <v>24</v>
      </c>
      <c r="N9" s="107"/>
      <c r="O9" s="126"/>
      <c r="P9" s="127"/>
      <c r="R9" s="2"/>
    </row>
    <row r="10" spans="1:19" ht="37.5" customHeight="1" thickTop="1" thickBot="1">
      <c r="A10" s="110"/>
      <c r="B10" s="55"/>
      <c r="C10" s="111"/>
      <c r="D10" s="111"/>
      <c r="E10" s="111"/>
      <c r="F10" s="142"/>
      <c r="G10" s="26" t="s">
        <v>20</v>
      </c>
      <c r="H10" s="146"/>
      <c r="I10" s="119"/>
      <c r="J10" s="119"/>
      <c r="K10" s="119"/>
      <c r="L10" s="153"/>
      <c r="M10" s="131"/>
      <c r="N10" s="107"/>
      <c r="O10" s="126"/>
      <c r="P10" s="127"/>
      <c r="R10" s="2"/>
    </row>
    <row r="11" spans="1:19" ht="30" customHeight="1" thickTop="1">
      <c r="A11" s="27">
        <v>1</v>
      </c>
      <c r="B11" s="47">
        <v>41186</v>
      </c>
      <c r="C11" s="29" t="s">
        <v>50</v>
      </c>
      <c r="D11" s="29" t="s">
        <v>49</v>
      </c>
      <c r="E11" s="69" t="s">
        <v>51</v>
      </c>
      <c r="F11" s="69" t="s">
        <v>52</v>
      </c>
      <c r="G11" s="100"/>
      <c r="H11" s="105">
        <f>IF($E$3="si",($H$5/$H$6*G11),IF($E$3="no",G11*$H$4,0))</f>
        <v>0</v>
      </c>
      <c r="I11" s="72"/>
      <c r="J11" s="72">
        <v>4.5</v>
      </c>
      <c r="K11" s="34"/>
      <c r="L11" s="35"/>
      <c r="M11" s="37">
        <v>9.5</v>
      </c>
      <c r="N11" s="39">
        <f>SUM(H11:M11)</f>
        <v>14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41190</v>
      </c>
      <c r="C12" s="29" t="s">
        <v>50</v>
      </c>
      <c r="D12" s="44" t="s">
        <v>49</v>
      </c>
      <c r="E12" s="69" t="s">
        <v>51</v>
      </c>
      <c r="F12" s="69" t="s">
        <v>52</v>
      </c>
      <c r="G12" s="100"/>
      <c r="H12" s="105">
        <f t="shared" ref="H12:H75" si="1">IF($E$3="si",($H$5/$H$6*G12),IF($E$3="no",G12*$H$4,0))</f>
        <v>0</v>
      </c>
      <c r="I12" s="72"/>
      <c r="J12" s="72">
        <v>4.5</v>
      </c>
      <c r="K12" s="34"/>
      <c r="L12" s="35"/>
      <c r="M12" s="37"/>
      <c r="N12" s="39">
        <f>SUM(H12:M12)</f>
        <v>4.5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>
        <v>41191</v>
      </c>
      <c r="C13" s="29" t="s">
        <v>50</v>
      </c>
      <c r="D13" s="29" t="s">
        <v>49</v>
      </c>
      <c r="E13" s="69" t="s">
        <v>51</v>
      </c>
      <c r="F13" s="69" t="s">
        <v>52</v>
      </c>
      <c r="G13" s="100"/>
      <c r="H13" s="105">
        <f t="shared" si="1"/>
        <v>0</v>
      </c>
      <c r="I13" s="72"/>
      <c r="J13" s="72">
        <v>4.5</v>
      </c>
      <c r="K13" s="34"/>
      <c r="L13" s="35"/>
      <c r="M13" s="37">
        <v>4.2</v>
      </c>
      <c r="N13" s="39">
        <f>SUM(H13:M13)</f>
        <v>8.6999999999999993</v>
      </c>
      <c r="O13" s="43"/>
      <c r="P13" s="41" t="str">
        <f t="shared" si="2"/>
        <v/>
      </c>
      <c r="R13" s="2"/>
    </row>
    <row r="14" spans="1:19" ht="30" customHeight="1">
      <c r="A14" s="42"/>
      <c r="B14" s="28">
        <v>41192</v>
      </c>
      <c r="C14" s="29" t="s">
        <v>53</v>
      </c>
      <c r="D14" s="29" t="s">
        <v>49</v>
      </c>
      <c r="E14" s="69" t="s">
        <v>54</v>
      </c>
      <c r="F14" s="69" t="s">
        <v>55</v>
      </c>
      <c r="G14" s="100">
        <v>216</v>
      </c>
      <c r="H14" s="105">
        <f t="shared" si="1"/>
        <v>34.898289828982897</v>
      </c>
      <c r="I14" s="72">
        <v>11</v>
      </c>
      <c r="J14" s="72"/>
      <c r="K14" s="34"/>
      <c r="L14" s="35"/>
      <c r="M14" s="37"/>
      <c r="N14" s="39">
        <f t="shared" ref="N14:N18" si="3">SUM(H14:M14)</f>
        <v>45.898289828982897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>
        <v>41193</v>
      </c>
      <c r="C15" s="29" t="s">
        <v>50</v>
      </c>
      <c r="D15" s="29" t="s">
        <v>49</v>
      </c>
      <c r="E15" s="69" t="s">
        <v>51</v>
      </c>
      <c r="F15" s="69" t="s">
        <v>52</v>
      </c>
      <c r="G15" s="100"/>
      <c r="H15" s="105">
        <f t="shared" si="1"/>
        <v>0</v>
      </c>
      <c r="I15" s="72"/>
      <c r="J15" s="72">
        <v>4.5</v>
      </c>
      <c r="K15" s="34"/>
      <c r="L15" s="35"/>
      <c r="M15" s="37">
        <v>9.5</v>
      </c>
      <c r="N15" s="39">
        <f t="shared" si="3"/>
        <v>14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>
        <v>41198</v>
      </c>
      <c r="C16" s="29" t="s">
        <v>50</v>
      </c>
      <c r="D16" s="29" t="s">
        <v>49</v>
      </c>
      <c r="E16" s="69" t="s">
        <v>51</v>
      </c>
      <c r="F16" s="69" t="s">
        <v>52</v>
      </c>
      <c r="G16" s="100"/>
      <c r="H16" s="105">
        <f>IF($E$3="si",($H$5/$H$6*G16),IF($E$3="no",G16*$H$4,0))</f>
        <v>0</v>
      </c>
      <c r="I16" s="72"/>
      <c r="J16" s="72"/>
      <c r="K16" s="34"/>
      <c r="L16" s="35"/>
      <c r="M16" s="37">
        <v>4.3</v>
      </c>
      <c r="N16" s="39">
        <f t="shared" si="3"/>
        <v>4.3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>
        <v>41199</v>
      </c>
      <c r="C17" s="29" t="s">
        <v>50</v>
      </c>
      <c r="D17" s="29" t="s">
        <v>49</v>
      </c>
      <c r="E17" s="69" t="s">
        <v>51</v>
      </c>
      <c r="F17" s="69" t="s">
        <v>52</v>
      </c>
      <c r="G17" s="100"/>
      <c r="H17" s="105">
        <f>IF($E$3="si",($H$5/$H$6*G17),IF($E$3="no",G17*$H$4,0))</f>
        <v>0</v>
      </c>
      <c r="I17" s="72"/>
      <c r="J17" s="72"/>
      <c r="K17" s="34"/>
      <c r="L17" s="35"/>
      <c r="M17" s="37">
        <v>5.65</v>
      </c>
      <c r="N17" s="39">
        <f t="shared" si="3"/>
        <v>5.65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>
        <v>41208</v>
      </c>
      <c r="C18" s="29" t="s">
        <v>50</v>
      </c>
      <c r="D18" s="29" t="s">
        <v>49</v>
      </c>
      <c r="E18" s="69" t="s">
        <v>51</v>
      </c>
      <c r="F18" s="69" t="s">
        <v>52</v>
      </c>
      <c r="G18" s="100"/>
      <c r="H18" s="105">
        <f>IF($E$3="si",($H$5/$H$6*G18),IF($E$3="no",G18*$H$4,0))</f>
        <v>0</v>
      </c>
      <c r="I18" s="72"/>
      <c r="J18" s="72"/>
      <c r="K18" s="34"/>
      <c r="L18" s="35"/>
      <c r="M18" s="35">
        <v>9.5</v>
      </c>
      <c r="N18" s="39">
        <f t="shared" si="3"/>
        <v>9.5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>
        <v>41211</v>
      </c>
      <c r="C19" s="29" t="s">
        <v>50</v>
      </c>
      <c r="D19" s="44" t="s">
        <v>49</v>
      </c>
      <c r="E19" s="69" t="s">
        <v>51</v>
      </c>
      <c r="F19" s="69" t="s">
        <v>52</v>
      </c>
      <c r="G19" s="100"/>
      <c r="H19" s="105"/>
      <c r="I19" s="72"/>
      <c r="J19" s="72">
        <v>4.5</v>
      </c>
      <c r="K19" s="34"/>
      <c r="L19" s="35"/>
      <c r="M19" s="35">
        <v>9.5</v>
      </c>
      <c r="N19" s="39">
        <f t="shared" ref="N19:N83" si="4">SUM(H19:M19)</f>
        <v>14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>
        <v>41212</v>
      </c>
      <c r="C20" s="29" t="s">
        <v>58</v>
      </c>
      <c r="D20" s="44" t="s">
        <v>49</v>
      </c>
      <c r="E20" s="69"/>
      <c r="F20" s="69" t="s">
        <v>59</v>
      </c>
      <c r="G20" s="101"/>
      <c r="H20" s="105"/>
      <c r="I20" s="72"/>
      <c r="J20" s="72">
        <v>4.5</v>
      </c>
      <c r="K20" s="34"/>
      <c r="L20" s="35"/>
      <c r="M20" s="35"/>
      <c r="N20" s="39">
        <f t="shared" si="4"/>
        <v>4.5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41213</v>
      </c>
      <c r="C21" s="29" t="s">
        <v>53</v>
      </c>
      <c r="D21" s="44" t="s">
        <v>49</v>
      </c>
      <c r="E21" s="69" t="s">
        <v>60</v>
      </c>
      <c r="F21" s="69" t="s">
        <v>55</v>
      </c>
      <c r="G21" s="100">
        <v>216</v>
      </c>
      <c r="H21" s="105">
        <f t="shared" si="1"/>
        <v>34.898289828982897</v>
      </c>
      <c r="I21" s="72"/>
      <c r="J21" s="72"/>
      <c r="K21" s="34"/>
      <c r="L21" s="35"/>
      <c r="M21" s="35">
        <v>10</v>
      </c>
      <c r="N21" s="39">
        <f t="shared" si="4"/>
        <v>44.898289828982897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1"/>
      <c r="H22" s="105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1"/>
      <c r="H23" s="105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1"/>
      <c r="H24" s="105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1"/>
      <c r="H25" s="105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1"/>
      <c r="H26" s="105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1"/>
      <c r="H27" s="105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1"/>
      <c r="H28" s="105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1"/>
      <c r="H29" s="105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1"/>
      <c r="H30" s="105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1"/>
      <c r="H31" s="105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1"/>
      <c r="H32" s="105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1"/>
      <c r="H33" s="105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1"/>
      <c r="H34" s="105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1"/>
      <c r="H35" s="105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1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1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1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1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1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1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1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1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1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1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1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1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1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1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1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1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1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1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1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1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1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1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1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1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1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1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1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1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1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1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1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1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1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1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1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1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1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1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1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1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1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2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2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3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3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3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3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3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4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4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4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4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4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4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4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4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4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4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4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4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4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4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4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4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4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4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4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4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4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4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4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4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4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4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4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6"/>
      <c r="K131" s="106"/>
      <c r="L131" s="61"/>
      <c r="M131" s="61"/>
      <c r="N131" s="61"/>
      <c r="O131" s="61"/>
      <c r="P131" s="106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6"/>
      <c r="K132" s="106"/>
      <c r="L132" s="91"/>
      <c r="M132" s="91"/>
      <c r="N132" s="92"/>
      <c r="O132" s="93"/>
      <c r="P132" s="106"/>
      <c r="Q132" s="3"/>
    </row>
    <row r="133" spans="1:18">
      <c r="A133" s="60"/>
      <c r="B133" s="78" t="s">
        <v>45</v>
      </c>
      <c r="C133" s="78"/>
      <c r="D133" s="78"/>
      <c r="E133" s="61"/>
      <c r="F133" s="61"/>
      <c r="G133" s="78" t="s">
        <v>47</v>
      </c>
      <c r="H133" s="78"/>
      <c r="I133" s="78"/>
      <c r="J133" s="106"/>
      <c r="K133" s="106"/>
      <c r="L133" s="78" t="s">
        <v>46</v>
      </c>
      <c r="M133" s="78"/>
      <c r="N133" s="78"/>
      <c r="O133" s="61"/>
      <c r="P133" s="106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6"/>
      <c r="K134" s="106"/>
      <c r="L134" s="61"/>
      <c r="M134" s="61"/>
      <c r="N134" s="61"/>
      <c r="O134" s="61"/>
      <c r="P134" s="106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6"/>
      <c r="K135" s="106"/>
      <c r="L135" s="61"/>
      <c r="M135" s="61"/>
      <c r="N135" s="61"/>
      <c r="O135" s="61"/>
      <c r="P135" s="106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F84:F129 G20 G22:G76">
      <formula1>1</formula1>
      <formula2>0</formula2>
    </dataValidation>
    <dataValidation type="date" operator="greaterThanOrEqual" showErrorMessage="1" errorTitle="Data" error="Inserire una data superiore al 1/11/2000" sqref="B132 B79:B129 B11:B12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2.75"/>
  <sheetData>
    <row r="1" spans="1:1">
      <c r="A1">
        <v>18.2</v>
      </c>
    </row>
    <row r="2" spans="1:1">
      <c r="A2">
        <v>15</v>
      </c>
    </row>
    <row r="3" spans="1:1">
      <c r="A3">
        <f>SUM(A1:A2)</f>
        <v>33.200000000000003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Nota Spese Estero</vt:lpstr>
      <vt:lpstr>Nota Spese Italia</vt:lpstr>
      <vt:lpstr>Foglio1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robertobanfi</cp:lastModifiedBy>
  <cp:revision>1</cp:revision>
  <cp:lastPrinted>2011-04-28T10:12:55Z</cp:lastPrinted>
  <dcterms:created xsi:type="dcterms:W3CDTF">2007-03-06T14:42:56Z</dcterms:created>
  <dcterms:modified xsi:type="dcterms:W3CDTF">2012-11-13T10:22:25Z</dcterms:modified>
</cp:coreProperties>
</file>