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firstSheet="2" activeTab="2"/>
  </bookViews>
  <sheets>
    <sheet name="Chart2" sheetId="5" state="hidden" r:id="rId1"/>
    <sheet name="Chart1" sheetId="4" state="hidden" r:id="rId2"/>
    <sheet name="Nota Spese Estero" sheetId="3" r:id="rId3"/>
    <sheet name="Nota Spese Italia" sheetId="1" r:id="rId4"/>
  </sheets>
  <definedNames>
    <definedName name="_xlnm.Print_Area" localSheetId="2">'Nota Spese Estero'!$A$1:$R$47</definedName>
    <definedName name="_xlnm.Print_Area" localSheetId="3">'Nota Spese Italia'!$A$1:$S$105</definedName>
    <definedName name="_xlnm.Print_Titles" localSheetId="2">'Nota Spese Estero'!$1:$10</definedName>
    <definedName name="_xlnm.Print_Titles" localSheetId="3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20" i="1" l="1"/>
  <c r="N20" s="1"/>
  <c r="H19"/>
  <c r="N19" s="1"/>
  <c r="H18"/>
  <c r="N18" s="1"/>
  <c r="H12"/>
  <c r="N12" s="1"/>
  <c r="H13"/>
  <c r="N13" s="1"/>
  <c r="H14"/>
  <c r="N14" s="1"/>
  <c r="H15"/>
  <c r="N15"/>
  <c r="H16"/>
  <c r="N16" s="1"/>
  <c r="H17"/>
  <c r="N17" s="1"/>
  <c r="H11" i="3"/>
  <c r="N11" s="1"/>
  <c r="H12"/>
  <c r="N12" s="1"/>
  <c r="H15"/>
  <c r="N15" s="1"/>
  <c r="H11" i="1"/>
  <c r="O7" i="3"/>
  <c r="P3" s="1"/>
  <c r="M7"/>
  <c r="L7"/>
  <c r="K7"/>
  <c r="J7"/>
  <c r="I7"/>
  <c r="G7"/>
  <c r="H37"/>
  <c r="H40"/>
  <c r="P42"/>
  <c r="H42"/>
  <c r="N42" s="1"/>
  <c r="P41"/>
  <c r="H41"/>
  <c r="N41" s="1"/>
  <c r="N11" i="1"/>
  <c r="N7" s="1"/>
  <c r="H99"/>
  <c r="N99" s="1"/>
  <c r="H98"/>
  <c r="N98" s="1"/>
  <c r="H97"/>
  <c r="H96"/>
  <c r="H95"/>
  <c r="N95" s="1"/>
  <c r="H94"/>
  <c r="N94" s="1"/>
  <c r="H93"/>
  <c r="H92"/>
  <c r="H91"/>
  <c r="N91" s="1"/>
  <c r="H90"/>
  <c r="N90" s="1"/>
  <c r="H89"/>
  <c r="H88"/>
  <c r="H87"/>
  <c r="N87" s="1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O7"/>
  <c r="P3" s="1"/>
  <c r="G7"/>
  <c r="I7"/>
  <c r="M7"/>
  <c r="P1" s="1"/>
  <c r="L7"/>
  <c r="K7"/>
  <c r="J7"/>
  <c r="P99"/>
  <c r="P98"/>
  <c r="P97"/>
  <c r="N97"/>
  <c r="P96"/>
  <c r="N96"/>
  <c r="P95"/>
  <c r="P94"/>
  <c r="P93"/>
  <c r="N93"/>
  <c r="P92"/>
  <c r="N92"/>
  <c r="P91"/>
  <c r="P90"/>
  <c r="P89"/>
  <c r="N89"/>
  <c r="P88"/>
  <c r="N88"/>
  <c r="P87"/>
  <c r="P86"/>
  <c r="P85"/>
  <c r="N85"/>
  <c r="P84"/>
  <c r="N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H7" l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P19"/>
  <c r="H27" i="3"/>
  <c r="N27" s="1"/>
  <c r="H26"/>
  <c r="H25"/>
  <c r="H24"/>
  <c r="H23"/>
  <c r="H22"/>
  <c r="H21"/>
  <c r="H20"/>
  <c r="H19"/>
  <c r="H18"/>
  <c r="H17"/>
  <c r="H16"/>
  <c r="H14"/>
  <c r="H13"/>
  <c r="P18" i="1"/>
  <c r="P17"/>
  <c r="P16"/>
  <c r="P15"/>
  <c r="P14"/>
  <c r="P13"/>
  <c r="P12"/>
  <c r="H7" i="3" l="1"/>
  <c r="P1" s="1"/>
  <c r="P5" s="1"/>
  <c r="N73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<sst xmlns="http://schemas.openxmlformats.org/spreadsheetml/2006/main" count="201" uniqueCount="71">
  <si>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</si>
  <si>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</si>
  <si>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</si>
  <si>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</si>
  <si>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</si>
  <si>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</si>
  <si>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</si>
  <si>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</si>
  <si>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</si>
  <si>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</si>
  <si>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</si>
  <si>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</si>
  <si>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</si>
  <si>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</si>
  <si>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</si>
  <si>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</si>
  <si>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</si>
  <si>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</si>
  <si>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</si>
  <si>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</si>
  <si>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</si>
  <si>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</si>
  <si>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</si>
  <si>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</si>
  <si>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</si>
  <si>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</si>
  <si>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</si>
  <si>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</si>
  <si>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</si>
  <si>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</si>
  <si>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</si>
  <si>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</si>
  <si>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</si>
  <si>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</si>
  <si>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</si>
  <si>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</si>
  <si>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</si>
  <si>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</si>
  <si>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</si>
  <si>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</si>
  <si>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</si>
  <si>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</si>
  <si>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</si>
  <si>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</si>
  <si>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</si>
  <si>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</si>
  <si>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</si>
  <si>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Marco Valleri</t>
  </si>
  <si>
    <t>Delivery Marocco Alfahad</t>
  </si>
  <si>
    <t>taxi</t>
  </si>
  <si>
    <t>Marocco</t>
  </si>
  <si>
    <t>DHM</t>
  </si>
  <si>
    <t>(importi in Dirahms Marocchini</t>
  </si>
  <si>
    <t>extra albergo</t>
  </si>
  <si>
    <t>pasto</t>
  </si>
  <si>
    <t>SAT Marocco Alfahad</t>
  </si>
  <si>
    <t>Demo Lettonia</t>
  </si>
  <si>
    <t>Milano</t>
  </si>
  <si>
    <t>Rabat</t>
  </si>
  <si>
    <t>Interno</t>
  </si>
  <si>
    <t>Azure</t>
  </si>
  <si>
    <t>volo ritorno parigi</t>
  </si>
  <si>
    <t>Parigi</t>
  </si>
  <si>
    <t>adattatori usb-eth</t>
  </si>
  <si>
    <t>prolunghe usb</t>
  </si>
  <si>
    <t>securebag</t>
  </si>
  <si>
    <t>Demo Procura Bolzano</t>
  </si>
  <si>
    <t>Security&amp;Policing London</t>
  </si>
  <si>
    <t>01_12</t>
  </si>
  <si>
    <t xml:space="preserve">carta UCG </t>
  </si>
  <si>
    <t>MANCA SCONTRINO € 11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</si>
</sst>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8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171" fontId="1" fillId="0" borderId="58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'Nota Spese Estero'!$B$1:$B$6</c:f>
              <c:strCache>
                <c:ptCount val="1"/>
                <c:pt idx="0">
                  <c:v>Nominativo Responsabile AUTO AZIENDALI Num. Scontrini Allegati: (importi in Dirahms Marocchini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Estero'!$B$7:$B$42</c:f>
              <c:numCache>
                <c:formatCode>General</c:formatCode>
                <c:ptCount val="36"/>
                <c:pt idx="1">
                  <c:v>0</c:v>
                </c:pt>
                <c:pt idx="2">
                  <c:v>0</c:v>
                </c:pt>
                <c:pt idx="4" formatCode="dd/mm/yy;@">
                  <c:v>40890</c:v>
                </c:pt>
                <c:pt idx="5" formatCode="dd/mm/yy;@">
                  <c:v>40893</c:v>
                </c:pt>
                <c:pt idx="6" formatCode="dd/mm/yy;@">
                  <c:v>40893</c:v>
                </c:pt>
                <c:pt idx="7" formatCode="dd/mm/yy;@">
                  <c:v>40926</c:v>
                </c:pt>
                <c:pt idx="8" formatCode="dd/mm/yy;@">
                  <c:v>40927</c:v>
                </c:pt>
                <c:pt idx="9" formatCode="dd/mm/yy;@">
                  <c:v>40928</c:v>
                </c:pt>
                <c:pt idx="10" formatCode="dd/mm/yy;@">
                  <c:v>40928</c:v>
                </c:pt>
                <c:pt idx="11" formatCode="dd/mm/yy;@">
                  <c:v>40929</c:v>
                </c:pt>
                <c:pt idx="12" formatCode="dd/mm/yy;@">
                  <c:v>40930</c:v>
                </c:pt>
                <c:pt idx="13" formatCode="dd/mm/yy;@">
                  <c:v>40930</c:v>
                </c:pt>
                <c:pt idx="14" formatCode="dd/mm/yy;@">
                  <c:v>40931</c:v>
                </c:pt>
              </c:numCache>
            </c:numRef>
          </c:val>
        </c:ser>
        <c:ser>
          <c:idx val="1"/>
          <c:order val="1"/>
          <c:tx>
            <c:strRef>
              <c:f>'Nota Spese Estero'!$C$1:$C$6</c:f>
              <c:strCache>
                <c:ptCount val="1"/>
                <c:pt idx="0">
                  <c:v>Nominativo Responsabile AUTO AZIENDALI Num. Scontrini Allegati: (importi in Dirahms Marocchini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Estero'!$C$7:$C$42</c:f>
              <c:numCache>
                <c:formatCode>General</c:formatCode>
                <c:ptCount val="36"/>
                <c:pt idx="1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'Nota Spese Estero'!$D$1:$D$6</c:f>
              <c:strCache>
                <c:ptCount val="1"/>
                <c:pt idx="0">
                  <c:v>Fulvio de Giovanni Marco Valleri no X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Estero'!$D$7:$D$42</c:f>
              <c:numCache>
                <c:formatCode>General</c:formatCode>
                <c:ptCount val="36"/>
                <c:pt idx="0" formatCode="#,##0;[Red]\-#,##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'Nota Spese Estero'!$E$1:$E$6</c:f>
              <c:strCache>
                <c:ptCount val="1"/>
                <c:pt idx="0">
                  <c:v>Fulvio de Giovanni Marco Valleri no X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Estero'!$E$7:$E$42</c:f>
              <c:numCache>
                <c:formatCode>General</c:formatCode>
                <c:ptCount val="3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'Nota Spese Estero'!$F$1:$F$6</c:f>
              <c:strCache>
                <c:ptCount val="1"/>
                <c:pt idx="0">
                  <c:v>MESE Costo KM ACI -  Costo carburante -  Consumo autovettura -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Estero'!$F$7:$F$42</c:f>
              <c:numCache>
                <c:formatCode>General</c:formatCode>
                <c:ptCount val="3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'Nota Spese Estero'!$G$1:$G$6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Estero'!$G$7:$G$42</c:f>
              <c:numCache>
                <c:formatCode>General</c:formatCode>
                <c:ptCount val="36"/>
                <c:pt idx="0" formatCode="#,##0;[Red]\-#,##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'Nota Spese Estero'!$H$1:$H$6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Estero'!$H$7:$H$42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4" formatCode="_-* #,##0.00_-;\-* #,##0.00_-;_-* \-??_-;_-@_-">
                  <c:v>0</c:v>
                </c:pt>
                <c:pt idx="5" formatCode="_-* #,##0.00_-;\-* #,##0.00_-;_-* \-??_-;_-@_-">
                  <c:v>0</c:v>
                </c:pt>
                <c:pt idx="6" formatCode="_-* #,##0.00_-;\-* #,##0.00_-;_-* \-??_-;_-@_-">
                  <c:v>0</c:v>
                </c:pt>
                <c:pt idx="7" formatCode="_-* #,##0.00_-;\-* #,##0.00_-;_-* \-??_-;_-@_-">
                  <c:v>0</c:v>
                </c:pt>
                <c:pt idx="8" formatCode="_-* #,##0.00_-;\-* #,##0.00_-;_-* \-??_-;_-@_-">
                  <c:v>0</c:v>
                </c:pt>
                <c:pt idx="9" formatCode="_-* #,##0.00_-;\-* #,##0.00_-;_-* \-??_-;_-@_-">
                  <c:v>0</c:v>
                </c:pt>
                <c:pt idx="10" formatCode="_-* #,##0.00_-;\-* #,##0.00_-;_-* \-??_-;_-@_-">
                  <c:v>0</c:v>
                </c:pt>
                <c:pt idx="11" formatCode="_-* #,##0.00_-;\-* #,##0.00_-;_-* \-??_-;_-@_-">
                  <c:v>0</c:v>
                </c:pt>
                <c:pt idx="12" formatCode="_-* #,##0.00_-;\-* #,##0.00_-;_-* \-??_-;_-@_-">
                  <c:v>0</c:v>
                </c:pt>
                <c:pt idx="13" formatCode="_-* #,##0.00_-;\-* #,##0.00_-;_-* \-??_-;_-@_-">
                  <c:v>0</c:v>
                </c:pt>
                <c:pt idx="14" formatCode="_-* #,##0.00_-;\-* #,##0.00_-;_-* \-??_-;_-@_-">
                  <c:v>0</c:v>
                </c:pt>
                <c:pt idx="15" formatCode="_-* #,##0.00_-;\-* #,##0.00_-;_-* \-??_-;_-@_-">
                  <c:v>0</c:v>
                </c:pt>
                <c:pt idx="16" formatCode="_-* #,##0.00_-;\-* #,##0.00_-;_-* \-??_-;_-@_-">
                  <c:v>0</c:v>
                </c:pt>
                <c:pt idx="17" formatCode="_-* #,##0.00_-;\-* #,##0.00_-;_-* \-??_-;_-@_-">
                  <c:v>0</c:v>
                </c:pt>
                <c:pt idx="18" formatCode="_-* #,##0.00_-;\-* #,##0.00_-;_-* \-??_-;_-@_-">
                  <c:v>0</c:v>
                </c:pt>
                <c:pt idx="19" formatCode="_-* #,##0.00_-;\-* #,##0.00_-;_-* \-??_-;_-@_-">
                  <c:v>0</c:v>
                </c:pt>
                <c:pt idx="20" formatCode="_-* #,##0.00_-;\-* #,##0.00_-;_-* \-??_-;_-@_-">
                  <c:v>0</c:v>
                </c:pt>
                <c:pt idx="21" formatCode="_-* #,##0.00_-;\-* #,##0.00_-;_-* \-??_-;_-@_-">
                  <c:v>0</c:v>
                </c:pt>
                <c:pt idx="22" formatCode="_-* #,##0.00_-;\-* #,##0.00_-;_-* \-??_-;_-@_-">
                  <c:v>0</c:v>
                </c:pt>
                <c:pt idx="23" formatCode="_-* #,##0.00_-;\-* #,##0.00_-;_-* \-??_-;_-@_-">
                  <c:v>0</c:v>
                </c:pt>
                <c:pt idx="24" formatCode="_-* #,##0.00_-;\-* #,##0.00_-;_-* \-??_-;_-@_-">
                  <c:v>0</c:v>
                </c:pt>
                <c:pt idx="25" formatCode="_-* #,##0.00_-;\-* #,##0.00_-;_-* \-??_-;_-@_-">
                  <c:v>0</c:v>
                </c:pt>
                <c:pt idx="26" formatCode="_-* #,##0.00_-;\-* #,##0.00_-;_-* \-??_-;_-@_-">
                  <c:v>0</c:v>
                </c:pt>
                <c:pt idx="27" formatCode="_-* #,##0.00_-;\-* #,##0.00_-;_-* \-??_-;_-@_-">
                  <c:v>0</c:v>
                </c:pt>
                <c:pt idx="28" formatCode="_-* #,##0.00_-;\-* #,##0.00_-;_-* \-??_-;_-@_-">
                  <c:v>0</c:v>
                </c:pt>
                <c:pt idx="29" formatCode="_-* #,##0.00_-;\-* #,##0.00_-;_-* \-??_-;_-@_-">
                  <c:v>0</c:v>
                </c:pt>
                <c:pt idx="30" formatCode="_-* #,##0.00_-;\-* #,##0.00_-;_-* \-??_-;_-@_-">
                  <c:v>0</c:v>
                </c:pt>
                <c:pt idx="31" formatCode="_-* #,##0.00_-;\-* #,##0.00_-;_-* \-??_-;_-@_-">
                  <c:v>0</c:v>
                </c:pt>
                <c:pt idx="32" formatCode="_-* #,##0.00_-;\-* #,##0.00_-;_-* \-??_-;_-@_-">
                  <c:v>0</c:v>
                </c:pt>
                <c:pt idx="33" formatCode="_-* #,##0.00_-;\-* #,##0.00_-;_-* \-??_-;_-@_-">
                  <c:v>0</c:v>
                </c:pt>
                <c:pt idx="34" formatCode="_-* #,##0.00_-;\-* #,##0.00_-;_-* \-??_-;_-@_-">
                  <c:v>0</c:v>
                </c:pt>
                <c:pt idx="35" formatCode="_-* #,##0.00_-;\-* #,##0.00_-;_-* \-??_-;_-@_-">
                  <c:v>0</c:v>
                </c:pt>
              </c:numCache>
            </c:numRef>
          </c:val>
        </c:ser>
        <c:ser>
          <c:idx val="7"/>
          <c:order val="7"/>
          <c:tx>
            <c:strRef>
              <c:f>'Nota Spese Estero'!$I$1:$I$6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Estero'!$I$7:$I$42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'Nota Spese Estero'!$J$1:$J$6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Estero'!$J$7:$J$42</c:f>
              <c:numCache>
                <c:formatCode>General</c:formatCode>
                <c:ptCount val="36"/>
                <c:pt idx="0" formatCode="#,##0.00">
                  <c:v>908</c:v>
                </c:pt>
                <c:pt idx="1">
                  <c:v>0</c:v>
                </c:pt>
                <c:pt idx="6" formatCode="_-* #,##0.00_-;\-* #,##0.00_-;_-* \-??_-;_-@_-">
                  <c:v>200</c:v>
                </c:pt>
                <c:pt idx="7" formatCode="_-* #,##0.00_-;\-* #,##0.00_-;_-* \-??_-;_-@_-">
                  <c:v>200</c:v>
                </c:pt>
                <c:pt idx="9" formatCode="_-* #,##0.00_-;\-* #,##0.00_-;_-* \-??_-;_-@_-">
                  <c:v>150</c:v>
                </c:pt>
                <c:pt idx="11" formatCode="_-* #,##0.00_-;\-* #,##0.00_-;_-* \-??_-;_-@_-">
                  <c:v>58</c:v>
                </c:pt>
                <c:pt idx="13" formatCode="_-* #,##0.00_-;\-* #,##0.00_-;_-* \-??_-;_-@_-">
                  <c:v>300</c:v>
                </c:pt>
              </c:numCache>
            </c:numRef>
          </c:val>
        </c:ser>
        <c:ser>
          <c:idx val="9"/>
          <c:order val="9"/>
          <c:tx>
            <c:strRef>
              <c:f>'Nota Spese Estero'!$K$1:$K$6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Estero'!$K$7:$K$42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'Nota Spese Estero'!$L$1:$L$6</c:f>
              <c:strCache>
                <c:ptCount val="1"/>
                <c:pt idx="0">
                  <c:v>Check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Estero'!$L$7:$L$42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'Nota Spese Estero'!$M$1:$M$6</c:f>
              <c:strCache>
                <c:ptCount val="1"/>
                <c:pt idx="0">
                  <c:v>0,00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Estero'!$M$7:$M$42</c:f>
              <c:numCache>
                <c:formatCode>General</c:formatCode>
                <c:ptCount val="36"/>
                <c:pt idx="0" formatCode="#,##0.00">
                  <c:v>12705</c:v>
                </c:pt>
                <c:pt idx="2">
                  <c:v>0</c:v>
                </c:pt>
                <c:pt idx="4" formatCode="_-* #,##0.00_-;\-* #,##0.00_-;_-* \-??_-;_-@_-">
                  <c:v>3435</c:v>
                </c:pt>
                <c:pt idx="5" formatCode="_-* #,##0.00_-;\-* #,##0.00_-;_-* \-??_-;_-@_-">
                  <c:v>880</c:v>
                </c:pt>
                <c:pt idx="8" formatCode="_-* #,##0.00_-;\-* #,##0.00_-;_-* \-??_-;_-@_-">
                  <c:v>955</c:v>
                </c:pt>
                <c:pt idx="10" formatCode="_-* #,##0.00_-;\-* #,##0.00_-;_-* \-??_-;_-@_-">
                  <c:v>1650</c:v>
                </c:pt>
                <c:pt idx="12" formatCode="_-* #,##0.00_-;\-* #,##0.00_-;_-* \-??_-;_-@_-">
                  <c:v>875</c:v>
                </c:pt>
                <c:pt idx="14" formatCode="_-* #,##0.00_-;\-* #,##0.00_-;_-* \-??_-;_-@_-">
                  <c:v>4910</c:v>
                </c:pt>
              </c:numCache>
            </c:numRef>
          </c:val>
        </c:ser>
        <c:ser>
          <c:idx val="12"/>
          <c:order val="12"/>
          <c:tx>
            <c:strRef>
              <c:f>'Nota Spese Estero'!$N$1:$N$6</c:f>
              <c:strCache>
                <c:ptCount val="1"/>
                <c:pt idx="0">
                  <c:v>Totale Rimb. Spese - Anticipo contanti/banca Anticipo carta di credito Saldo a debito mese precedente TOTALE DOVUTO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Estero'!$N$7:$N$42</c:f>
              <c:numCache>
                <c:formatCode>General</c:formatCode>
                <c:ptCount val="36"/>
                <c:pt idx="0" formatCode="#,##0.00">
                  <c:v>13613</c:v>
                </c:pt>
                <c:pt idx="1">
                  <c:v>0</c:v>
                </c:pt>
                <c:pt idx="4" formatCode="_-[$€-2]\ * #,##0.00_-;\-[$€-2]\ * #,##0.00_-;_-[$€-2]\ * \-??_-">
                  <c:v>3435</c:v>
                </c:pt>
                <c:pt idx="5" formatCode="_-[$€-2]\ * #,##0.00_-;\-[$€-2]\ * #,##0.00_-;_-[$€-2]\ * \-??_-">
                  <c:v>880</c:v>
                </c:pt>
                <c:pt idx="6" formatCode="_-[$€-2]\ * #,##0.00_-;\-[$€-2]\ * #,##0.00_-;_-[$€-2]\ * \-??_-">
                  <c:v>200</c:v>
                </c:pt>
                <c:pt idx="7" formatCode="_-[$€-2]\ * #,##0.00_-;\-[$€-2]\ * #,##0.00_-;_-[$€-2]\ * \-??_-">
                  <c:v>200</c:v>
                </c:pt>
                <c:pt idx="8" formatCode="_-[$€-2]\ * #,##0.00_-;\-[$€-2]\ * #,##0.00_-;_-[$€-2]\ * \-??_-">
                  <c:v>955</c:v>
                </c:pt>
                <c:pt idx="9" formatCode="_-[$€-2]\ * #,##0.00_-;\-[$€-2]\ * #,##0.00_-;_-[$€-2]\ * \-??_-">
                  <c:v>150</c:v>
                </c:pt>
                <c:pt idx="10" formatCode="_-[$€-2]\ * #,##0.00_-;\-[$€-2]\ * #,##0.00_-;_-[$€-2]\ * \-??_-">
                  <c:v>1650</c:v>
                </c:pt>
                <c:pt idx="11" formatCode="_-[$€-2]\ * #,##0.00_-;\-[$€-2]\ * #,##0.00_-;_-[$€-2]\ * \-??_-">
                  <c:v>58</c:v>
                </c:pt>
                <c:pt idx="12" formatCode="_-[$€-2]\ * #,##0.00_-;\-[$€-2]\ * #,##0.00_-;_-[$€-2]\ * \-??_-">
                  <c:v>875</c:v>
                </c:pt>
                <c:pt idx="13" formatCode="_-[$€-2]\ * #,##0.00_-;\-[$€-2]\ * #,##0.00_-;_-[$€-2]\ * \-??_-">
                  <c:v>300</c:v>
                </c:pt>
                <c:pt idx="14" formatCode="_-[$€-2]\ * #,##0.00_-;\-[$€-2]\ * #,##0.00_-;_-[$€-2]\ * \-??_-">
                  <c:v>4910</c:v>
                </c:pt>
                <c:pt idx="15" formatCode="_-[$€-2]\ * #,##0.00_-;\-[$€-2]\ * #,##0.00_-;_-[$€-2]\ * \-??_-">
                  <c:v>0</c:v>
                </c:pt>
                <c:pt idx="16" formatCode="_-[$€-2]\ * #,##0.00_-;\-[$€-2]\ * #,##0.00_-;_-[$€-2]\ * \-??_-">
                  <c:v>0</c:v>
                </c:pt>
                <c:pt idx="17" formatCode="_-[$€-2]\ * #,##0.00_-;\-[$€-2]\ * #,##0.00_-;_-[$€-2]\ * \-??_-">
                  <c:v>0</c:v>
                </c:pt>
                <c:pt idx="18" formatCode="_-[$€-2]\ * #,##0.00_-;\-[$€-2]\ * #,##0.00_-;_-[$€-2]\ * \-??_-">
                  <c:v>0</c:v>
                </c:pt>
                <c:pt idx="19" formatCode="_-[$€-2]\ * #,##0.00_-;\-[$€-2]\ * #,##0.00_-;_-[$€-2]\ * \-??_-">
                  <c:v>0</c:v>
                </c:pt>
                <c:pt idx="20" formatCode="_-[$€-2]\ * #,##0.00_-;\-[$€-2]\ * #,##0.00_-;_-[$€-2]\ * \-??_-">
                  <c:v>0</c:v>
                </c:pt>
                <c:pt idx="21" formatCode="_-[$€-2]\ * #,##0.00_-;\-[$€-2]\ * #,##0.00_-;_-[$€-2]\ * \-??_-">
                  <c:v>0</c:v>
                </c:pt>
                <c:pt idx="22" formatCode="_-[$€-2]\ * #,##0.00_-;\-[$€-2]\ * #,##0.00_-;_-[$€-2]\ * \-??_-">
                  <c:v>0</c:v>
                </c:pt>
                <c:pt idx="23" formatCode="_-[$€-2]\ * #,##0.00_-;\-[$€-2]\ * #,##0.00_-;_-[$€-2]\ * \-??_-">
                  <c:v>0</c:v>
                </c:pt>
                <c:pt idx="24" formatCode="_-[$€-2]\ * #,##0.00_-;\-[$€-2]\ * #,##0.00_-;_-[$€-2]\ * \-??_-">
                  <c:v>0</c:v>
                </c:pt>
                <c:pt idx="25" formatCode="_-[$€-2]\ * #,##0.00_-;\-[$€-2]\ * #,##0.00_-;_-[$€-2]\ * \-??_-">
                  <c:v>0</c:v>
                </c:pt>
                <c:pt idx="26" formatCode="_-[$€-2]\ * #,##0.00_-;\-[$€-2]\ * #,##0.00_-;_-[$€-2]\ * \-??_-">
                  <c:v>0</c:v>
                </c:pt>
                <c:pt idx="27" formatCode="_-[$€-2]\ * #,##0.00_-;\-[$€-2]\ * #,##0.00_-;_-[$€-2]\ * \-??_-">
                  <c:v>0</c:v>
                </c:pt>
                <c:pt idx="28" formatCode="_-[$€-2]\ * #,##0.00_-;\-[$€-2]\ * #,##0.00_-;_-[$€-2]\ * \-??_-">
                  <c:v>0</c:v>
                </c:pt>
                <c:pt idx="29" formatCode="_-[$€-2]\ * #,##0.00_-;\-[$€-2]\ * #,##0.00_-;_-[$€-2]\ * \-??_-">
                  <c:v>0</c:v>
                </c:pt>
                <c:pt idx="30" formatCode="_-[$€-2]\ * #,##0.00_-;\-[$€-2]\ * #,##0.00_-;_-[$€-2]\ * \-??_-">
                  <c:v>0</c:v>
                </c:pt>
                <c:pt idx="31" formatCode="_-[$€-2]\ * #,##0.00_-;\-[$€-2]\ * #,##0.00_-;_-[$€-2]\ * \-??_-">
                  <c:v>0</c:v>
                </c:pt>
                <c:pt idx="32" formatCode="_-[$€-2]\ * #,##0.00_-;\-[$€-2]\ * #,##0.00_-;_-[$€-2]\ * \-??_-">
                  <c:v>0</c:v>
                </c:pt>
                <c:pt idx="33" formatCode="_-[$€-2]\ * #,##0.00_-;\-[$€-2]\ * #,##0.00_-;_-[$€-2]\ * \-??_-">
                  <c:v>0</c:v>
                </c:pt>
                <c:pt idx="34" formatCode="_-[$€-2]\ * #,##0.00_-;\-[$€-2]\ * #,##0.00_-;_-[$€-2]\ * \-??_-">
                  <c:v>0</c:v>
                </c:pt>
                <c:pt idx="35" formatCode="_-[$€-2]\ * #,##0.00_-;\-[$€-2]\ * #,##0.00_-;_-[$€-2]\ * \-??_-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'Nota Spese Estero'!$O$1:$O$6</c:f>
              <c:strCache>
                <c:ptCount val="1"/>
                <c:pt idx="0">
                  <c:v>Totale Rimb. Spese - Anticipo contanti/banca Anticipo carta di credito Saldo a debito mese precedente TOTALE DOVUTO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Estero'!$O$7:$O$42</c:f>
              <c:numCache>
                <c:formatCode>#,##0.00</c:formatCode>
                <c:ptCount val="36"/>
                <c:pt idx="0">
                  <c:v>12705</c:v>
                </c:pt>
                <c:pt idx="1">
                  <c:v>0</c:v>
                </c:pt>
                <c:pt idx="4">
                  <c:v>3435</c:v>
                </c:pt>
                <c:pt idx="5">
                  <c:v>880</c:v>
                </c:pt>
                <c:pt idx="8">
                  <c:v>955</c:v>
                </c:pt>
                <c:pt idx="10">
                  <c:v>1650</c:v>
                </c:pt>
                <c:pt idx="12">
                  <c:v>875</c:v>
                </c:pt>
                <c:pt idx="14">
                  <c:v>4910</c:v>
                </c:pt>
              </c:numCache>
            </c:numRef>
          </c:val>
        </c:ser>
        <c:ser>
          <c:idx val="14"/>
          <c:order val="14"/>
          <c:tx>
            <c:strRef>
              <c:f>'Nota Spese Estero'!$P$1:$P$6</c:f>
              <c:strCache>
                <c:ptCount val="1"/>
                <c:pt idx="0">
                  <c:v> 13.613,00   12.705,00   908,00 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Estero'!$P$7:$P$42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'Nota Spese Estero'!$Q$1:$Q$6</c:f>
              <c:strCache>
                <c:ptCount val="1"/>
                <c:pt idx="0">
                  <c:v>si no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Estero'!$Q$7:$Q$42</c:f>
            </c:numRef>
          </c:val>
        </c:ser>
        <c:ser>
          <c:idx val="16"/>
          <c:order val="16"/>
          <c:tx>
            <c:strRef>
              <c:f>'Nota Spese Estero'!$R$1:$R$6</c:f>
              <c:strCache>
                <c:ptCount val="1"/>
                <c:pt idx="0">
                  <c:v>1251,78 1170,96 80,82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Estero'!$R$7:$R$42</c:f>
              <c:numCache>
                <c:formatCode>General</c:formatCode>
                <c:ptCount val="36"/>
                <c:pt idx="1">
                  <c:v>0</c:v>
                </c:pt>
                <c:pt idx="4">
                  <c:v>315.87</c:v>
                </c:pt>
                <c:pt idx="5">
                  <c:v>80.92</c:v>
                </c:pt>
                <c:pt idx="6" formatCode="#,##0.00;[Red]\-#,##0.00">
                  <c:v>17.95</c:v>
                </c:pt>
                <c:pt idx="7">
                  <c:v>17.920000000000002</c:v>
                </c:pt>
                <c:pt idx="8">
                  <c:v>88.23</c:v>
                </c:pt>
                <c:pt idx="9">
                  <c:v>13.47</c:v>
                </c:pt>
                <c:pt idx="10">
                  <c:v>152.01</c:v>
                </c:pt>
                <c:pt idx="11">
                  <c:v>5.16</c:v>
                </c:pt>
                <c:pt idx="12">
                  <c:v>80.760000000000005</c:v>
                </c:pt>
                <c:pt idx="13">
                  <c:v>26.32</c:v>
                </c:pt>
                <c:pt idx="14">
                  <c:v>453.17</c:v>
                </c:pt>
              </c:numCache>
            </c:numRef>
          </c:val>
        </c:ser>
        <c:axId val="54070656"/>
        <c:axId val="54092928"/>
      </c:barChart>
      <c:catAx>
        <c:axId val="54070656"/>
        <c:scaling>
          <c:orientation val="minMax"/>
        </c:scaling>
        <c:axPos val="b"/>
        <c:tickLblPos val="nextTo"/>
        <c:crossAx val="54092928"/>
        <c:crosses val="autoZero"/>
        <c:auto val="1"/>
        <c:lblAlgn val="ctr"/>
        <c:lblOffset val="100"/>
      </c:catAx>
      <c:valAx>
        <c:axId val="54092928"/>
        <c:scaling>
          <c:orientation val="minMax"/>
        </c:scaling>
        <c:axPos val="l"/>
        <c:majorGridlines/>
        <c:numFmt formatCode="General" sourceLinked="1"/>
        <c:tickLblPos val="nextTo"/>
        <c:crossAx val="5407065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'Nota Spese Estero'!$B$1:$B$6</c:f>
              <c:strCache>
                <c:ptCount val="1"/>
                <c:pt idx="0">
                  <c:v>Nominativo Responsabile AUTO AZIENDALI Num. Scontrini Allegati: (importi in Dirahms Marocchini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Estero'!$B$7:$B$42</c:f>
              <c:numCache>
                <c:formatCode>General</c:formatCode>
                <c:ptCount val="36"/>
                <c:pt idx="1">
                  <c:v>0</c:v>
                </c:pt>
                <c:pt idx="2">
                  <c:v>0</c:v>
                </c:pt>
                <c:pt idx="4" formatCode="dd/mm/yy;@">
                  <c:v>40890</c:v>
                </c:pt>
                <c:pt idx="5" formatCode="dd/mm/yy;@">
                  <c:v>40893</c:v>
                </c:pt>
                <c:pt idx="6" formatCode="dd/mm/yy;@">
                  <c:v>40893</c:v>
                </c:pt>
                <c:pt idx="7" formatCode="dd/mm/yy;@">
                  <c:v>40926</c:v>
                </c:pt>
                <c:pt idx="8" formatCode="dd/mm/yy;@">
                  <c:v>40927</c:v>
                </c:pt>
                <c:pt idx="9" formatCode="dd/mm/yy;@">
                  <c:v>40928</c:v>
                </c:pt>
                <c:pt idx="10" formatCode="dd/mm/yy;@">
                  <c:v>40928</c:v>
                </c:pt>
                <c:pt idx="11" formatCode="dd/mm/yy;@">
                  <c:v>40929</c:v>
                </c:pt>
                <c:pt idx="12" formatCode="dd/mm/yy;@">
                  <c:v>40930</c:v>
                </c:pt>
                <c:pt idx="13" formatCode="dd/mm/yy;@">
                  <c:v>40930</c:v>
                </c:pt>
                <c:pt idx="14" formatCode="dd/mm/yy;@">
                  <c:v>40931</c:v>
                </c:pt>
              </c:numCache>
            </c:numRef>
          </c:val>
        </c:ser>
        <c:ser>
          <c:idx val="1"/>
          <c:order val="1"/>
          <c:tx>
            <c:strRef>
              <c:f>'Nota Spese Estero'!$C$1:$C$6</c:f>
              <c:strCache>
                <c:ptCount val="1"/>
                <c:pt idx="0">
                  <c:v>Nominativo Responsabile AUTO AZIENDALI Num. Scontrini Allegati: (importi in Dirahms Marocchini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Estero'!$C$7:$C$42</c:f>
              <c:numCache>
                <c:formatCode>General</c:formatCode>
                <c:ptCount val="36"/>
                <c:pt idx="1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'Nota Spese Estero'!$D$1:$D$6</c:f>
              <c:strCache>
                <c:ptCount val="1"/>
                <c:pt idx="0">
                  <c:v>Fulvio de Giovanni Marco Valleri no X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Estero'!$D$7:$D$42</c:f>
              <c:numCache>
                <c:formatCode>General</c:formatCode>
                <c:ptCount val="36"/>
                <c:pt idx="0" formatCode="#,##0;[Red]\-#,##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'Nota Spese Estero'!$E$1:$E$6</c:f>
              <c:strCache>
                <c:ptCount val="1"/>
                <c:pt idx="0">
                  <c:v>Fulvio de Giovanni Marco Valleri no X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Estero'!$E$7:$E$42</c:f>
              <c:numCache>
                <c:formatCode>General</c:formatCode>
                <c:ptCount val="3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'Nota Spese Estero'!$F$1:$F$6</c:f>
              <c:strCache>
                <c:ptCount val="1"/>
                <c:pt idx="0">
                  <c:v>MESE Costo KM ACI -  Costo carburante -  Consumo autovettura -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Estero'!$F$7:$F$42</c:f>
              <c:numCache>
                <c:formatCode>General</c:formatCode>
                <c:ptCount val="3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'Nota Spese Estero'!$G$1:$G$6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Estero'!$G$7:$G$42</c:f>
              <c:numCache>
                <c:formatCode>General</c:formatCode>
                <c:ptCount val="36"/>
                <c:pt idx="0" formatCode="#,##0;[Red]\-#,##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'Nota Spese Estero'!$H$1:$H$6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Estero'!$H$7:$H$42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4" formatCode="_-* #,##0.00_-;\-* #,##0.00_-;_-* \-??_-;_-@_-">
                  <c:v>0</c:v>
                </c:pt>
                <c:pt idx="5" formatCode="_-* #,##0.00_-;\-* #,##0.00_-;_-* \-??_-;_-@_-">
                  <c:v>0</c:v>
                </c:pt>
                <c:pt idx="6" formatCode="_-* #,##0.00_-;\-* #,##0.00_-;_-* \-??_-;_-@_-">
                  <c:v>0</c:v>
                </c:pt>
                <c:pt idx="7" formatCode="_-* #,##0.00_-;\-* #,##0.00_-;_-* \-??_-;_-@_-">
                  <c:v>0</c:v>
                </c:pt>
                <c:pt idx="8" formatCode="_-* #,##0.00_-;\-* #,##0.00_-;_-* \-??_-;_-@_-">
                  <c:v>0</c:v>
                </c:pt>
                <c:pt idx="9" formatCode="_-* #,##0.00_-;\-* #,##0.00_-;_-* \-??_-;_-@_-">
                  <c:v>0</c:v>
                </c:pt>
                <c:pt idx="10" formatCode="_-* #,##0.00_-;\-* #,##0.00_-;_-* \-??_-;_-@_-">
                  <c:v>0</c:v>
                </c:pt>
                <c:pt idx="11" formatCode="_-* #,##0.00_-;\-* #,##0.00_-;_-* \-??_-;_-@_-">
                  <c:v>0</c:v>
                </c:pt>
                <c:pt idx="12" formatCode="_-* #,##0.00_-;\-* #,##0.00_-;_-* \-??_-;_-@_-">
                  <c:v>0</c:v>
                </c:pt>
                <c:pt idx="13" formatCode="_-* #,##0.00_-;\-* #,##0.00_-;_-* \-??_-;_-@_-">
                  <c:v>0</c:v>
                </c:pt>
                <c:pt idx="14" formatCode="_-* #,##0.00_-;\-* #,##0.00_-;_-* \-??_-;_-@_-">
                  <c:v>0</c:v>
                </c:pt>
                <c:pt idx="15" formatCode="_-* #,##0.00_-;\-* #,##0.00_-;_-* \-??_-;_-@_-">
                  <c:v>0</c:v>
                </c:pt>
                <c:pt idx="16" formatCode="_-* #,##0.00_-;\-* #,##0.00_-;_-* \-??_-;_-@_-">
                  <c:v>0</c:v>
                </c:pt>
                <c:pt idx="17" formatCode="_-* #,##0.00_-;\-* #,##0.00_-;_-* \-??_-;_-@_-">
                  <c:v>0</c:v>
                </c:pt>
                <c:pt idx="18" formatCode="_-* #,##0.00_-;\-* #,##0.00_-;_-* \-??_-;_-@_-">
                  <c:v>0</c:v>
                </c:pt>
                <c:pt idx="19" formatCode="_-* #,##0.00_-;\-* #,##0.00_-;_-* \-??_-;_-@_-">
                  <c:v>0</c:v>
                </c:pt>
                <c:pt idx="20" formatCode="_-* #,##0.00_-;\-* #,##0.00_-;_-* \-??_-;_-@_-">
                  <c:v>0</c:v>
                </c:pt>
                <c:pt idx="21" formatCode="_-* #,##0.00_-;\-* #,##0.00_-;_-* \-??_-;_-@_-">
                  <c:v>0</c:v>
                </c:pt>
                <c:pt idx="22" formatCode="_-* #,##0.00_-;\-* #,##0.00_-;_-* \-??_-;_-@_-">
                  <c:v>0</c:v>
                </c:pt>
                <c:pt idx="23" formatCode="_-* #,##0.00_-;\-* #,##0.00_-;_-* \-??_-;_-@_-">
                  <c:v>0</c:v>
                </c:pt>
                <c:pt idx="24" formatCode="_-* #,##0.00_-;\-* #,##0.00_-;_-* \-??_-;_-@_-">
                  <c:v>0</c:v>
                </c:pt>
                <c:pt idx="25" formatCode="_-* #,##0.00_-;\-* #,##0.00_-;_-* \-??_-;_-@_-">
                  <c:v>0</c:v>
                </c:pt>
                <c:pt idx="26" formatCode="_-* #,##0.00_-;\-* #,##0.00_-;_-* \-??_-;_-@_-">
                  <c:v>0</c:v>
                </c:pt>
                <c:pt idx="27" formatCode="_-* #,##0.00_-;\-* #,##0.00_-;_-* \-??_-;_-@_-">
                  <c:v>0</c:v>
                </c:pt>
                <c:pt idx="28" formatCode="_-* #,##0.00_-;\-* #,##0.00_-;_-* \-??_-;_-@_-">
                  <c:v>0</c:v>
                </c:pt>
                <c:pt idx="29" formatCode="_-* #,##0.00_-;\-* #,##0.00_-;_-* \-??_-;_-@_-">
                  <c:v>0</c:v>
                </c:pt>
                <c:pt idx="30" formatCode="_-* #,##0.00_-;\-* #,##0.00_-;_-* \-??_-;_-@_-">
                  <c:v>0</c:v>
                </c:pt>
                <c:pt idx="31" formatCode="_-* #,##0.00_-;\-* #,##0.00_-;_-* \-??_-;_-@_-">
                  <c:v>0</c:v>
                </c:pt>
                <c:pt idx="32" formatCode="_-* #,##0.00_-;\-* #,##0.00_-;_-* \-??_-;_-@_-">
                  <c:v>0</c:v>
                </c:pt>
                <c:pt idx="33" formatCode="_-* #,##0.00_-;\-* #,##0.00_-;_-* \-??_-;_-@_-">
                  <c:v>0</c:v>
                </c:pt>
                <c:pt idx="34" formatCode="_-* #,##0.00_-;\-* #,##0.00_-;_-* \-??_-;_-@_-">
                  <c:v>0</c:v>
                </c:pt>
                <c:pt idx="35" formatCode="_-* #,##0.00_-;\-* #,##0.00_-;_-* \-??_-;_-@_-">
                  <c:v>0</c:v>
                </c:pt>
              </c:numCache>
            </c:numRef>
          </c:val>
        </c:ser>
        <c:ser>
          <c:idx val="7"/>
          <c:order val="7"/>
          <c:tx>
            <c:strRef>
              <c:f>'Nota Spese Estero'!$I$1:$I$6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Estero'!$I$7:$I$42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'Nota Spese Estero'!$J$1:$J$6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Estero'!$J$7:$J$42</c:f>
              <c:numCache>
                <c:formatCode>General</c:formatCode>
                <c:ptCount val="36"/>
                <c:pt idx="0" formatCode="#,##0.00">
                  <c:v>908</c:v>
                </c:pt>
                <c:pt idx="1">
                  <c:v>0</c:v>
                </c:pt>
                <c:pt idx="6" formatCode="_-* #,##0.00_-;\-* #,##0.00_-;_-* \-??_-;_-@_-">
                  <c:v>200</c:v>
                </c:pt>
                <c:pt idx="7" formatCode="_-* #,##0.00_-;\-* #,##0.00_-;_-* \-??_-;_-@_-">
                  <c:v>200</c:v>
                </c:pt>
                <c:pt idx="9" formatCode="_-* #,##0.00_-;\-* #,##0.00_-;_-* \-??_-;_-@_-">
                  <c:v>150</c:v>
                </c:pt>
                <c:pt idx="11" formatCode="_-* #,##0.00_-;\-* #,##0.00_-;_-* \-??_-;_-@_-">
                  <c:v>58</c:v>
                </c:pt>
                <c:pt idx="13" formatCode="_-* #,##0.00_-;\-* #,##0.00_-;_-* \-??_-;_-@_-">
                  <c:v>300</c:v>
                </c:pt>
              </c:numCache>
            </c:numRef>
          </c:val>
        </c:ser>
        <c:ser>
          <c:idx val="9"/>
          <c:order val="9"/>
          <c:tx>
            <c:strRef>
              <c:f>'Nota Spese Estero'!$K$1:$K$6</c:f>
              <c:strCache>
                <c:ptCount val="1"/>
                <c:pt idx="0">
                  <c:v>01_12 1,00 1,11 11,11 km/l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Estero'!$K$7:$K$42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'Nota Spese Estero'!$L$1:$L$6</c:f>
              <c:strCache>
                <c:ptCount val="1"/>
                <c:pt idx="0">
                  <c:v>Check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Estero'!$L$7:$L$42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'Nota Spese Estero'!$M$1:$M$6</c:f>
              <c:strCache>
                <c:ptCount val="1"/>
                <c:pt idx="0">
                  <c:v>0,00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Estero'!$M$7:$M$42</c:f>
              <c:numCache>
                <c:formatCode>General</c:formatCode>
                <c:ptCount val="36"/>
                <c:pt idx="0" formatCode="#,##0.00">
                  <c:v>12705</c:v>
                </c:pt>
                <c:pt idx="2">
                  <c:v>0</c:v>
                </c:pt>
                <c:pt idx="4" formatCode="_-* #,##0.00_-;\-* #,##0.00_-;_-* \-??_-;_-@_-">
                  <c:v>3435</c:v>
                </c:pt>
                <c:pt idx="5" formatCode="_-* #,##0.00_-;\-* #,##0.00_-;_-* \-??_-;_-@_-">
                  <c:v>880</c:v>
                </c:pt>
                <c:pt idx="8" formatCode="_-* #,##0.00_-;\-* #,##0.00_-;_-* \-??_-;_-@_-">
                  <c:v>955</c:v>
                </c:pt>
                <c:pt idx="10" formatCode="_-* #,##0.00_-;\-* #,##0.00_-;_-* \-??_-;_-@_-">
                  <c:v>1650</c:v>
                </c:pt>
                <c:pt idx="12" formatCode="_-* #,##0.00_-;\-* #,##0.00_-;_-* \-??_-;_-@_-">
                  <c:v>875</c:v>
                </c:pt>
                <c:pt idx="14" formatCode="_-* #,##0.00_-;\-* #,##0.00_-;_-* \-??_-;_-@_-">
                  <c:v>4910</c:v>
                </c:pt>
              </c:numCache>
            </c:numRef>
          </c:val>
        </c:ser>
        <c:ser>
          <c:idx val="12"/>
          <c:order val="12"/>
          <c:tx>
            <c:strRef>
              <c:f>'Nota Spese Estero'!$N$1:$N$6</c:f>
              <c:strCache>
                <c:ptCount val="1"/>
                <c:pt idx="0">
                  <c:v>Totale Rimb. Spese - Anticipo contanti/banca Anticipo carta di credito Saldo a debito mese precedente TOTALE DOVUTO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Estero'!$N$7:$N$42</c:f>
              <c:numCache>
                <c:formatCode>General</c:formatCode>
                <c:ptCount val="36"/>
                <c:pt idx="0" formatCode="#,##0.00">
                  <c:v>13613</c:v>
                </c:pt>
                <c:pt idx="1">
                  <c:v>0</c:v>
                </c:pt>
                <c:pt idx="4" formatCode="_-[$€-2]\ * #,##0.00_-;\-[$€-2]\ * #,##0.00_-;_-[$€-2]\ * \-??_-">
                  <c:v>3435</c:v>
                </c:pt>
                <c:pt idx="5" formatCode="_-[$€-2]\ * #,##0.00_-;\-[$€-2]\ * #,##0.00_-;_-[$€-2]\ * \-??_-">
                  <c:v>880</c:v>
                </c:pt>
                <c:pt idx="6" formatCode="_-[$€-2]\ * #,##0.00_-;\-[$€-2]\ * #,##0.00_-;_-[$€-2]\ * \-??_-">
                  <c:v>200</c:v>
                </c:pt>
                <c:pt idx="7" formatCode="_-[$€-2]\ * #,##0.00_-;\-[$€-2]\ * #,##0.00_-;_-[$€-2]\ * \-??_-">
                  <c:v>200</c:v>
                </c:pt>
                <c:pt idx="8" formatCode="_-[$€-2]\ * #,##0.00_-;\-[$€-2]\ * #,##0.00_-;_-[$€-2]\ * \-??_-">
                  <c:v>955</c:v>
                </c:pt>
                <c:pt idx="9" formatCode="_-[$€-2]\ * #,##0.00_-;\-[$€-2]\ * #,##0.00_-;_-[$€-2]\ * \-??_-">
                  <c:v>150</c:v>
                </c:pt>
                <c:pt idx="10" formatCode="_-[$€-2]\ * #,##0.00_-;\-[$€-2]\ * #,##0.00_-;_-[$€-2]\ * \-??_-">
                  <c:v>1650</c:v>
                </c:pt>
                <c:pt idx="11" formatCode="_-[$€-2]\ * #,##0.00_-;\-[$€-2]\ * #,##0.00_-;_-[$€-2]\ * \-??_-">
                  <c:v>58</c:v>
                </c:pt>
                <c:pt idx="12" formatCode="_-[$€-2]\ * #,##0.00_-;\-[$€-2]\ * #,##0.00_-;_-[$€-2]\ * \-??_-">
                  <c:v>875</c:v>
                </c:pt>
                <c:pt idx="13" formatCode="_-[$€-2]\ * #,##0.00_-;\-[$€-2]\ * #,##0.00_-;_-[$€-2]\ * \-??_-">
                  <c:v>300</c:v>
                </c:pt>
                <c:pt idx="14" formatCode="_-[$€-2]\ * #,##0.00_-;\-[$€-2]\ * #,##0.00_-;_-[$€-2]\ * \-??_-">
                  <c:v>4910</c:v>
                </c:pt>
                <c:pt idx="15" formatCode="_-[$€-2]\ * #,##0.00_-;\-[$€-2]\ * #,##0.00_-;_-[$€-2]\ * \-??_-">
                  <c:v>0</c:v>
                </c:pt>
                <c:pt idx="16" formatCode="_-[$€-2]\ * #,##0.00_-;\-[$€-2]\ * #,##0.00_-;_-[$€-2]\ * \-??_-">
                  <c:v>0</c:v>
                </c:pt>
                <c:pt idx="17" formatCode="_-[$€-2]\ * #,##0.00_-;\-[$€-2]\ * #,##0.00_-;_-[$€-2]\ * \-??_-">
                  <c:v>0</c:v>
                </c:pt>
                <c:pt idx="18" formatCode="_-[$€-2]\ * #,##0.00_-;\-[$€-2]\ * #,##0.00_-;_-[$€-2]\ * \-??_-">
                  <c:v>0</c:v>
                </c:pt>
                <c:pt idx="19" formatCode="_-[$€-2]\ * #,##0.00_-;\-[$€-2]\ * #,##0.00_-;_-[$€-2]\ * \-??_-">
                  <c:v>0</c:v>
                </c:pt>
                <c:pt idx="20" formatCode="_-[$€-2]\ * #,##0.00_-;\-[$€-2]\ * #,##0.00_-;_-[$€-2]\ * \-??_-">
                  <c:v>0</c:v>
                </c:pt>
                <c:pt idx="21" formatCode="_-[$€-2]\ * #,##0.00_-;\-[$€-2]\ * #,##0.00_-;_-[$€-2]\ * \-??_-">
                  <c:v>0</c:v>
                </c:pt>
                <c:pt idx="22" formatCode="_-[$€-2]\ * #,##0.00_-;\-[$€-2]\ * #,##0.00_-;_-[$€-2]\ * \-??_-">
                  <c:v>0</c:v>
                </c:pt>
                <c:pt idx="23" formatCode="_-[$€-2]\ * #,##0.00_-;\-[$€-2]\ * #,##0.00_-;_-[$€-2]\ * \-??_-">
                  <c:v>0</c:v>
                </c:pt>
                <c:pt idx="24" formatCode="_-[$€-2]\ * #,##0.00_-;\-[$€-2]\ * #,##0.00_-;_-[$€-2]\ * \-??_-">
                  <c:v>0</c:v>
                </c:pt>
                <c:pt idx="25" formatCode="_-[$€-2]\ * #,##0.00_-;\-[$€-2]\ * #,##0.00_-;_-[$€-2]\ * \-??_-">
                  <c:v>0</c:v>
                </c:pt>
                <c:pt idx="26" formatCode="_-[$€-2]\ * #,##0.00_-;\-[$€-2]\ * #,##0.00_-;_-[$€-2]\ * \-??_-">
                  <c:v>0</c:v>
                </c:pt>
                <c:pt idx="27" formatCode="_-[$€-2]\ * #,##0.00_-;\-[$€-2]\ * #,##0.00_-;_-[$€-2]\ * \-??_-">
                  <c:v>0</c:v>
                </c:pt>
                <c:pt idx="28" formatCode="_-[$€-2]\ * #,##0.00_-;\-[$€-2]\ * #,##0.00_-;_-[$€-2]\ * \-??_-">
                  <c:v>0</c:v>
                </c:pt>
                <c:pt idx="29" formatCode="_-[$€-2]\ * #,##0.00_-;\-[$€-2]\ * #,##0.00_-;_-[$€-2]\ * \-??_-">
                  <c:v>0</c:v>
                </c:pt>
                <c:pt idx="30" formatCode="_-[$€-2]\ * #,##0.00_-;\-[$€-2]\ * #,##0.00_-;_-[$€-2]\ * \-??_-">
                  <c:v>0</c:v>
                </c:pt>
                <c:pt idx="31" formatCode="_-[$€-2]\ * #,##0.00_-;\-[$€-2]\ * #,##0.00_-;_-[$€-2]\ * \-??_-">
                  <c:v>0</c:v>
                </c:pt>
                <c:pt idx="32" formatCode="_-[$€-2]\ * #,##0.00_-;\-[$€-2]\ * #,##0.00_-;_-[$€-2]\ * \-??_-">
                  <c:v>0</c:v>
                </c:pt>
                <c:pt idx="33" formatCode="_-[$€-2]\ * #,##0.00_-;\-[$€-2]\ * #,##0.00_-;_-[$€-2]\ * \-??_-">
                  <c:v>0</c:v>
                </c:pt>
                <c:pt idx="34" formatCode="_-[$€-2]\ * #,##0.00_-;\-[$€-2]\ * #,##0.00_-;_-[$€-2]\ * \-??_-">
                  <c:v>0</c:v>
                </c:pt>
                <c:pt idx="35" formatCode="_-[$€-2]\ * #,##0.00_-;\-[$€-2]\ * #,##0.00_-;_-[$€-2]\ * \-??_-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'Nota Spese Estero'!$O$1:$O$6</c:f>
              <c:strCache>
                <c:ptCount val="1"/>
                <c:pt idx="0">
                  <c:v>Totale Rimb. Spese - Anticipo contanti/banca Anticipo carta di credito Saldo a debito mese precedente TOTALE DOVUTO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Estero'!$O$7:$O$42</c:f>
              <c:numCache>
                <c:formatCode>#,##0.00</c:formatCode>
                <c:ptCount val="36"/>
                <c:pt idx="0">
                  <c:v>12705</c:v>
                </c:pt>
                <c:pt idx="1">
                  <c:v>0</c:v>
                </c:pt>
                <c:pt idx="4">
                  <c:v>3435</c:v>
                </c:pt>
                <c:pt idx="5">
                  <c:v>880</c:v>
                </c:pt>
                <c:pt idx="8">
                  <c:v>955</c:v>
                </c:pt>
                <c:pt idx="10">
                  <c:v>1650</c:v>
                </c:pt>
                <c:pt idx="12">
                  <c:v>875</c:v>
                </c:pt>
                <c:pt idx="14">
                  <c:v>4910</c:v>
                </c:pt>
              </c:numCache>
            </c:numRef>
          </c:val>
        </c:ser>
        <c:ser>
          <c:idx val="14"/>
          <c:order val="14"/>
          <c:tx>
            <c:strRef>
              <c:f>'Nota Spese Estero'!$P$1:$P$6</c:f>
              <c:strCache>
                <c:ptCount val="1"/>
                <c:pt idx="0">
                  <c:v> 13.613,00   12.705,00   908,00 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Estero'!$P$7:$P$42</c:f>
              <c:numCache>
                <c:formatCode>General</c:formatCode>
                <c:ptCount val="36"/>
                <c:pt idx="0" formatCode="#,##0.0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'Nota Spese Estero'!$Q$1:$Q$6</c:f>
              <c:strCache>
                <c:ptCount val="1"/>
                <c:pt idx="0">
                  <c:v>si no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Estero'!$Q$7:$Q$42</c:f>
            </c:numRef>
          </c:val>
        </c:ser>
        <c:ser>
          <c:idx val="16"/>
          <c:order val="16"/>
          <c:tx>
            <c:strRef>
              <c:f>'Nota Spese Estero'!$R$1:$R$6</c:f>
              <c:strCache>
                <c:ptCount val="1"/>
                <c:pt idx="0">
                  <c:v>1251,78 1170,96 80,82</c:v>
                </c:pt>
              </c:strCache>
            </c:strRef>
          </c:tx>
          <c:cat>
            <c:strRef>
              <c:f>'Nota Spese Estero'!$A$7:$A$42</c:f>
              <c:strCache>
                <c:ptCount val="36"/>
                <c:pt idx="0">
                  <c:v>SPESE ESTERO</c:v>
                </c:pt>
                <c:pt idx="4">
                  <c:v>01 </c:v>
                </c:pt>
                <c:pt idx="5">
                  <c:v>02 </c:v>
                </c:pt>
                <c:pt idx="6">
                  <c:v>03 </c:v>
                </c:pt>
                <c:pt idx="7">
                  <c:v>04 </c:v>
                </c:pt>
                <c:pt idx="8">
                  <c:v>05 </c:v>
                </c:pt>
                <c:pt idx="9">
                  <c:v>06 </c:v>
                </c:pt>
                <c:pt idx="10">
                  <c:v>07 </c:v>
                </c:pt>
                <c:pt idx="11">
                  <c:v>08 </c:v>
                </c:pt>
                <c:pt idx="12">
                  <c:v>09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13 </c:v>
                </c:pt>
                <c:pt idx="17">
                  <c:v>14 </c:v>
                </c:pt>
                <c:pt idx="18">
                  <c:v>15 </c:v>
                </c:pt>
                <c:pt idx="19">
                  <c:v>16 </c:v>
                </c:pt>
                <c:pt idx="20">
                  <c:v>17 </c:v>
                </c:pt>
                <c:pt idx="21">
                  <c:v>18 </c:v>
                </c:pt>
                <c:pt idx="22">
                  <c:v>19 </c:v>
                </c:pt>
                <c:pt idx="23">
                  <c:v>20 </c:v>
                </c:pt>
                <c:pt idx="24">
                  <c:v>21 </c:v>
                </c:pt>
                <c:pt idx="25">
                  <c:v>22 </c:v>
                </c:pt>
                <c:pt idx="26">
                  <c:v>23 </c:v>
                </c:pt>
                <c:pt idx="27">
                  <c:v>24 </c:v>
                </c:pt>
                <c:pt idx="28">
                  <c:v>25 </c:v>
                </c:pt>
                <c:pt idx="29">
                  <c:v>26 </c:v>
                </c:pt>
                <c:pt idx="30">
                  <c:v>27 </c:v>
                </c:pt>
                <c:pt idx="31">
                  <c:v>28 </c:v>
                </c:pt>
                <c:pt idx="32">
                  <c:v>29 </c:v>
                </c:pt>
                <c:pt idx="33">
                  <c:v>30 </c:v>
                </c:pt>
                <c:pt idx="34">
                  <c:v>31 </c:v>
                </c:pt>
                <c:pt idx="35">
                  <c:v>32 </c:v>
                </c:pt>
              </c:strCache>
            </c:strRef>
          </c:cat>
          <c:val>
            <c:numRef>
              <c:f>'Nota Spese Estero'!$R$7:$R$42</c:f>
              <c:numCache>
                <c:formatCode>General</c:formatCode>
                <c:ptCount val="36"/>
                <c:pt idx="1">
                  <c:v>0</c:v>
                </c:pt>
                <c:pt idx="4">
                  <c:v>315.87</c:v>
                </c:pt>
                <c:pt idx="5">
                  <c:v>80.92</c:v>
                </c:pt>
                <c:pt idx="6" formatCode="#,##0.00;[Red]\-#,##0.00">
                  <c:v>17.95</c:v>
                </c:pt>
                <c:pt idx="7">
                  <c:v>17.920000000000002</c:v>
                </c:pt>
                <c:pt idx="8">
                  <c:v>88.23</c:v>
                </c:pt>
                <c:pt idx="9">
                  <c:v>13.47</c:v>
                </c:pt>
                <c:pt idx="10">
                  <c:v>152.01</c:v>
                </c:pt>
                <c:pt idx="11">
                  <c:v>5.16</c:v>
                </c:pt>
                <c:pt idx="12">
                  <c:v>80.760000000000005</c:v>
                </c:pt>
                <c:pt idx="13">
                  <c:v>26.32</c:v>
                </c:pt>
                <c:pt idx="14">
                  <c:v>453.17</c:v>
                </c:pt>
              </c:numCache>
            </c:numRef>
          </c:val>
        </c:ser>
        <c:axId val="54187904"/>
        <c:axId val="54189440"/>
      </c:barChart>
      <c:catAx>
        <c:axId val="54187904"/>
        <c:scaling>
          <c:orientation val="minMax"/>
        </c:scaling>
        <c:axPos val="b"/>
        <c:tickLblPos val="nextTo"/>
        <c:crossAx val="54189440"/>
        <c:crosses val="autoZero"/>
        <c:auto val="1"/>
        <c:lblAlgn val="ctr"/>
        <c:lblOffset val="100"/>
      </c:catAx>
      <c:valAx>
        <c:axId val="54189440"/>
        <c:scaling>
          <c:orientation val="minMax"/>
        </c:scaling>
        <c:axPos val="l"/>
        <c:majorGridlines/>
        <c:numFmt formatCode="General" sourceLinked="1"/>
        <c:tickLblPos val="nextTo"/>
        <c:crossAx val="5418790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55" zoomScaleSheetLayoutView="55" workbookViewId="0">
      <pane ySplit="5" topLeftCell="A6" activePane="bottomLeft" state="frozen"/>
      <selection pane="bottomLeft" activeCell="C11" sqref="C11:C2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36" t="s">
        <v>46</v>
      </c>
      <c r="E1" s="136"/>
      <c r="F1" s="51" t="s">
        <v>42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13613</v>
      </c>
      <c r="Q1" s="3" t="s">
        <v>28</v>
      </c>
      <c r="R1" s="8">
        <f>SUM(R11:R21)</f>
        <v>1251.78</v>
      </c>
    </row>
    <row r="2" spans="1:18" s="8" customFormat="1" ht="57.75" customHeight="1">
      <c r="A2" s="4"/>
      <c r="B2" s="137" t="s">
        <v>2</v>
      </c>
      <c r="C2" s="137"/>
      <c r="D2" s="136" t="s">
        <v>47</v>
      </c>
      <c r="E2" s="13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7" t="s">
        <v>26</v>
      </c>
      <c r="C3" s="137"/>
      <c r="D3" s="136" t="s">
        <v>27</v>
      </c>
      <c r="E3" s="136"/>
      <c r="N3" s="10" t="s">
        <v>4</v>
      </c>
      <c r="O3" s="11"/>
      <c r="P3" s="62">
        <f>+O7</f>
        <v>12705</v>
      </c>
      <c r="Q3" s="13"/>
      <c r="R3" s="8">
        <f>SUM(R11:R12,R15,R17,R19,R21)</f>
        <v>1170.96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44" t="s">
        <v>8</v>
      </c>
      <c r="O5" s="144"/>
      <c r="P5" s="58">
        <f>P1-P2-P3-P4</f>
        <v>908</v>
      </c>
      <c r="Q5" s="13"/>
      <c r="R5" s="8">
        <f>R1-R3</f>
        <v>80.819999999999936</v>
      </c>
    </row>
    <row r="6" spans="1:18" s="8" customFormat="1" ht="43.5" customHeight="1" thickTop="1" thickBot="1">
      <c r="A6" s="4"/>
      <c r="B6" s="56" t="s">
        <v>52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5" t="s">
        <v>30</v>
      </c>
      <c r="B7" s="146"/>
      <c r="C7" s="147"/>
      <c r="D7" s="120" t="s">
        <v>11</v>
      </c>
      <c r="E7" s="121"/>
      <c r="F7" s="121"/>
      <c r="G7" s="99">
        <f t="shared" ref="G7:O7" si="0">SUM(G11:G42)</f>
        <v>0</v>
      </c>
      <c r="H7" s="97">
        <f t="shared" si="0"/>
        <v>0</v>
      </c>
      <c r="I7" s="81">
        <f t="shared" si="0"/>
        <v>0</v>
      </c>
      <c r="J7" s="81">
        <f t="shared" si="0"/>
        <v>908</v>
      </c>
      <c r="K7" s="81">
        <f t="shared" si="0"/>
        <v>0</v>
      </c>
      <c r="L7" s="81">
        <f t="shared" si="0"/>
        <v>0</v>
      </c>
      <c r="M7" s="82">
        <f t="shared" si="0"/>
        <v>12705</v>
      </c>
      <c r="N7" s="80">
        <f t="shared" si="0"/>
        <v>13613</v>
      </c>
      <c r="O7" s="83">
        <f t="shared" si="0"/>
        <v>12705</v>
      </c>
      <c r="P7" s="13">
        <f>+N7-SUM(H7:M7)</f>
        <v>0</v>
      </c>
    </row>
    <row r="8" spans="1:18" ht="36" customHeight="1" thickTop="1" thickBot="1">
      <c r="A8" s="122"/>
      <c r="B8" s="123" t="s">
        <v>12</v>
      </c>
      <c r="C8" s="123" t="s">
        <v>13</v>
      </c>
      <c r="D8" s="124" t="s">
        <v>25</v>
      </c>
      <c r="E8" s="123" t="s">
        <v>34</v>
      </c>
      <c r="F8" s="126" t="s">
        <v>32</v>
      </c>
      <c r="G8" s="127" t="s">
        <v>15</v>
      </c>
      <c r="H8" s="129" t="s">
        <v>16</v>
      </c>
      <c r="I8" s="131" t="s">
        <v>38</v>
      </c>
      <c r="J8" s="130" t="s">
        <v>40</v>
      </c>
      <c r="K8" s="130" t="s">
        <v>39</v>
      </c>
      <c r="L8" s="148" t="s">
        <v>22</v>
      </c>
      <c r="M8" s="149"/>
      <c r="N8" s="119" t="s">
        <v>17</v>
      </c>
      <c r="O8" s="138" t="s">
        <v>18</v>
      </c>
      <c r="P8" s="139" t="s">
        <v>19</v>
      </c>
      <c r="Q8" s="2"/>
      <c r="R8" s="132" t="s">
        <v>41</v>
      </c>
    </row>
    <row r="9" spans="1:18" ht="36" customHeight="1" thickTop="1" thickBot="1">
      <c r="A9" s="122"/>
      <c r="B9" s="123" t="s">
        <v>12</v>
      </c>
      <c r="C9" s="123"/>
      <c r="D9" s="125"/>
      <c r="E9" s="123"/>
      <c r="F9" s="126"/>
      <c r="G9" s="128"/>
      <c r="H9" s="129" t="s">
        <v>38</v>
      </c>
      <c r="I9" s="131" t="s">
        <v>38</v>
      </c>
      <c r="J9" s="131"/>
      <c r="K9" s="131" t="s">
        <v>37</v>
      </c>
      <c r="L9" s="140" t="s">
        <v>23</v>
      </c>
      <c r="M9" s="142" t="s">
        <v>24</v>
      </c>
      <c r="N9" s="119"/>
      <c r="O9" s="138"/>
      <c r="P9" s="139"/>
      <c r="Q9" s="2"/>
      <c r="R9" s="133"/>
    </row>
    <row r="10" spans="1:18" ht="37.5" customHeight="1" thickTop="1" thickBot="1">
      <c r="A10" s="122"/>
      <c r="B10" s="123"/>
      <c r="C10" s="123"/>
      <c r="D10" s="125"/>
      <c r="E10" s="123"/>
      <c r="F10" s="126"/>
      <c r="G10" s="96" t="s">
        <v>20</v>
      </c>
      <c r="H10" s="129"/>
      <c r="I10" s="131"/>
      <c r="J10" s="131"/>
      <c r="K10" s="131"/>
      <c r="L10" s="141"/>
      <c r="M10" s="143"/>
      <c r="N10" s="119"/>
      <c r="O10" s="138"/>
      <c r="P10" s="139"/>
      <c r="Q10" s="2"/>
      <c r="R10" s="134"/>
    </row>
    <row r="11" spans="1:18" ht="30" customHeight="1" thickTop="1">
      <c r="A11" s="27">
        <v>1</v>
      </c>
      <c r="B11" s="47">
        <v>40890</v>
      </c>
      <c r="C11" s="29" t="s">
        <v>48</v>
      </c>
      <c r="D11" s="30" t="s">
        <v>53</v>
      </c>
      <c r="E11" s="30" t="s">
        <v>50</v>
      </c>
      <c r="F11" s="31" t="s">
        <v>51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3435</v>
      </c>
      <c r="N11" s="39">
        <f>SUM(H11:M11)</f>
        <v>3435</v>
      </c>
      <c r="O11" s="40">
        <v>3435</v>
      </c>
      <c r="P11" s="41"/>
      <c r="Q11" s="2"/>
      <c r="R11" s="74">
        <v>315.87</v>
      </c>
    </row>
    <row r="12" spans="1:18" ht="30" customHeight="1">
      <c r="A12" s="42">
        <v>2</v>
      </c>
      <c r="B12" s="47">
        <v>40893</v>
      </c>
      <c r="C12" s="29" t="s">
        <v>48</v>
      </c>
      <c r="D12" s="30" t="s">
        <v>54</v>
      </c>
      <c r="E12" s="30" t="s">
        <v>50</v>
      </c>
      <c r="F12" s="31" t="s">
        <v>51</v>
      </c>
      <c r="G12" s="95"/>
      <c r="H12" s="33">
        <f>IF($D$3="si",($G$5/$G$6*G12),IF($D$3="no",G12*$G$4,0))</f>
        <v>0</v>
      </c>
      <c r="I12" s="34"/>
      <c r="J12" s="34"/>
      <c r="K12" s="34"/>
      <c r="L12" s="68"/>
      <c r="M12" s="38">
        <v>880</v>
      </c>
      <c r="N12" s="39">
        <f>SUM(H12:M12)</f>
        <v>880</v>
      </c>
      <c r="O12" s="40">
        <v>880</v>
      </c>
      <c r="P12" s="41"/>
      <c r="Q12" s="2"/>
      <c r="R12" s="74">
        <v>80.92</v>
      </c>
    </row>
    <row r="13" spans="1:18" ht="30" customHeight="1">
      <c r="A13" s="42">
        <v>3</v>
      </c>
      <c r="B13" s="47">
        <v>40893</v>
      </c>
      <c r="C13" s="29" t="s">
        <v>48</v>
      </c>
      <c r="D13" s="30" t="s">
        <v>49</v>
      </c>
      <c r="E13" s="30" t="s">
        <v>50</v>
      </c>
      <c r="F13" s="31" t="s">
        <v>51</v>
      </c>
      <c r="G13" s="32"/>
      <c r="H13" s="33">
        <f t="shared" ref="H13:H27" si="1">IF($D$3="si",($G$5/$G$6*G13),IF($D$3="no",G13*$G$4,0))</f>
        <v>0</v>
      </c>
      <c r="I13" s="34"/>
      <c r="J13" s="34">
        <v>200</v>
      </c>
      <c r="K13" s="34"/>
      <c r="L13" s="37"/>
      <c r="M13" s="38"/>
      <c r="N13" s="39">
        <f t="shared" ref="N13:N26" si="2">SUM(H13:M13)</f>
        <v>200</v>
      </c>
      <c r="O13" s="43"/>
      <c r="P13" s="41" t="str">
        <f t="shared" ref="P13:P27" si="3">IF(F13="Milano","X","")</f>
        <v/>
      </c>
      <c r="Q13" s="2"/>
      <c r="R13" s="75">
        <v>17.95</v>
      </c>
    </row>
    <row r="14" spans="1:18" ht="30" customHeight="1">
      <c r="A14" s="42">
        <v>4</v>
      </c>
      <c r="B14" s="47">
        <v>40926</v>
      </c>
      <c r="C14" s="29" t="s">
        <v>55</v>
      </c>
      <c r="D14" s="30" t="s">
        <v>49</v>
      </c>
      <c r="E14" s="30" t="s">
        <v>50</v>
      </c>
      <c r="F14" s="31" t="s">
        <v>51</v>
      </c>
      <c r="G14" s="32"/>
      <c r="H14" s="33">
        <f t="shared" si="1"/>
        <v>0</v>
      </c>
      <c r="I14" s="34"/>
      <c r="J14" s="34">
        <v>200</v>
      </c>
      <c r="K14" s="34"/>
      <c r="L14" s="37"/>
      <c r="M14" s="38"/>
      <c r="N14" s="39">
        <f t="shared" si="2"/>
        <v>200</v>
      </c>
      <c r="O14" s="43"/>
      <c r="P14" s="41" t="str">
        <f t="shared" si="3"/>
        <v/>
      </c>
      <c r="Q14" s="2"/>
      <c r="R14" s="76">
        <v>17.920000000000002</v>
      </c>
    </row>
    <row r="15" spans="1:18" ht="30" customHeight="1">
      <c r="A15" s="42">
        <v>5</v>
      </c>
      <c r="B15" s="47">
        <v>40927</v>
      </c>
      <c r="C15" s="29" t="s">
        <v>55</v>
      </c>
      <c r="D15" s="30" t="s">
        <v>54</v>
      </c>
      <c r="E15" s="30" t="s">
        <v>50</v>
      </c>
      <c r="F15" s="31" t="s">
        <v>51</v>
      </c>
      <c r="G15" s="95"/>
      <c r="H15" s="33">
        <f>IF($D$3="si",($G$5/$G$6*G15),IF($D$3="no",G15*$G$4,0))</f>
        <v>0</v>
      </c>
      <c r="I15" s="34"/>
      <c r="J15" s="34"/>
      <c r="K15" s="34"/>
      <c r="L15" s="68"/>
      <c r="M15" s="38">
        <v>955</v>
      </c>
      <c r="N15" s="39">
        <f>SUM(H15:M15)</f>
        <v>955</v>
      </c>
      <c r="O15" s="40">
        <v>955</v>
      </c>
      <c r="P15" s="41" t="str">
        <f t="shared" si="3"/>
        <v/>
      </c>
      <c r="Q15" s="2"/>
      <c r="R15" s="77">
        <v>88.23</v>
      </c>
    </row>
    <row r="16" spans="1:18" ht="30" customHeight="1">
      <c r="A16" s="42">
        <v>6</v>
      </c>
      <c r="B16" s="47">
        <v>40928</v>
      </c>
      <c r="C16" s="29" t="s">
        <v>55</v>
      </c>
      <c r="D16" s="30" t="s">
        <v>49</v>
      </c>
      <c r="E16" s="30" t="s">
        <v>50</v>
      </c>
      <c r="F16" s="31" t="s">
        <v>51</v>
      </c>
      <c r="G16" s="32"/>
      <c r="H16" s="33">
        <f t="shared" si="1"/>
        <v>0</v>
      </c>
      <c r="I16" s="34"/>
      <c r="J16" s="34">
        <v>150</v>
      </c>
      <c r="K16" s="34"/>
      <c r="L16" s="37"/>
      <c r="M16" s="38"/>
      <c r="N16" s="39">
        <f t="shared" si="2"/>
        <v>150</v>
      </c>
      <c r="O16" s="43"/>
      <c r="P16" s="41" t="str">
        <f t="shared" si="3"/>
        <v/>
      </c>
      <c r="Q16" s="2"/>
      <c r="R16" s="76">
        <v>13.47</v>
      </c>
    </row>
    <row r="17" spans="1:18" ht="30" customHeight="1">
      <c r="A17" s="42">
        <v>7</v>
      </c>
      <c r="B17" s="47">
        <v>40928</v>
      </c>
      <c r="C17" s="29" t="s">
        <v>55</v>
      </c>
      <c r="D17" s="30" t="s">
        <v>54</v>
      </c>
      <c r="E17" s="30" t="s">
        <v>50</v>
      </c>
      <c r="F17" s="31" t="s">
        <v>51</v>
      </c>
      <c r="G17" s="32"/>
      <c r="H17" s="33">
        <f t="shared" si="1"/>
        <v>0</v>
      </c>
      <c r="I17" s="34"/>
      <c r="J17" s="34"/>
      <c r="K17" s="34"/>
      <c r="L17" s="37"/>
      <c r="M17" s="38">
        <v>1650</v>
      </c>
      <c r="N17" s="39">
        <f t="shared" si="2"/>
        <v>1650</v>
      </c>
      <c r="O17" s="43">
        <v>1650</v>
      </c>
      <c r="P17" s="41" t="str">
        <f t="shared" si="3"/>
        <v/>
      </c>
      <c r="Q17" s="2"/>
      <c r="R17" s="76">
        <v>152.01</v>
      </c>
    </row>
    <row r="18" spans="1:18" ht="30" customHeight="1">
      <c r="A18" s="42">
        <v>8</v>
      </c>
      <c r="B18" s="47">
        <v>40929</v>
      </c>
      <c r="C18" s="29" t="s">
        <v>55</v>
      </c>
      <c r="D18" s="30" t="s">
        <v>49</v>
      </c>
      <c r="E18" s="30" t="s">
        <v>50</v>
      </c>
      <c r="F18" s="31" t="s">
        <v>51</v>
      </c>
      <c r="G18" s="32"/>
      <c r="H18" s="33">
        <f t="shared" si="1"/>
        <v>0</v>
      </c>
      <c r="I18" s="34"/>
      <c r="J18" s="34">
        <v>58</v>
      </c>
      <c r="K18" s="34"/>
      <c r="L18" s="37"/>
      <c r="M18" s="38"/>
      <c r="N18" s="39">
        <f t="shared" si="2"/>
        <v>58</v>
      </c>
      <c r="O18" s="43"/>
      <c r="P18" s="41" t="str">
        <f t="shared" si="3"/>
        <v/>
      </c>
      <c r="Q18" s="2"/>
      <c r="R18" s="76">
        <v>5.16</v>
      </c>
    </row>
    <row r="19" spans="1:18" ht="30" customHeight="1">
      <c r="A19" s="42">
        <v>9</v>
      </c>
      <c r="B19" s="47">
        <v>40930</v>
      </c>
      <c r="C19" s="29" t="s">
        <v>55</v>
      </c>
      <c r="D19" s="30" t="s">
        <v>54</v>
      </c>
      <c r="E19" s="30" t="s">
        <v>50</v>
      </c>
      <c r="F19" s="31" t="s">
        <v>51</v>
      </c>
      <c r="G19" s="32"/>
      <c r="H19" s="33">
        <f t="shared" si="1"/>
        <v>0</v>
      </c>
      <c r="I19" s="34"/>
      <c r="J19" s="34"/>
      <c r="K19" s="34"/>
      <c r="L19" s="37"/>
      <c r="M19" s="38">
        <v>875</v>
      </c>
      <c r="N19" s="39">
        <f t="shared" si="2"/>
        <v>875</v>
      </c>
      <c r="O19" s="43">
        <v>875</v>
      </c>
      <c r="P19" s="41" t="str">
        <f t="shared" si="3"/>
        <v/>
      </c>
      <c r="Q19" s="2"/>
      <c r="R19" s="76">
        <v>80.760000000000005</v>
      </c>
    </row>
    <row r="20" spans="1:18" ht="30" customHeight="1">
      <c r="A20" s="42">
        <v>10</v>
      </c>
      <c r="B20" s="47">
        <v>40930</v>
      </c>
      <c r="C20" s="29" t="s">
        <v>55</v>
      </c>
      <c r="D20" s="30" t="s">
        <v>49</v>
      </c>
      <c r="E20" s="30" t="s">
        <v>50</v>
      </c>
      <c r="F20" s="31" t="s">
        <v>51</v>
      </c>
      <c r="G20" s="32"/>
      <c r="H20" s="33">
        <f t="shared" si="1"/>
        <v>0</v>
      </c>
      <c r="I20" s="34"/>
      <c r="J20" s="34">
        <v>300</v>
      </c>
      <c r="K20" s="34"/>
      <c r="L20" s="37"/>
      <c r="M20" s="38"/>
      <c r="N20" s="39">
        <f t="shared" si="2"/>
        <v>300</v>
      </c>
      <c r="O20" s="43"/>
      <c r="P20" s="41" t="str">
        <f t="shared" si="3"/>
        <v/>
      </c>
      <c r="Q20" s="2"/>
      <c r="R20" s="76">
        <v>26.32</v>
      </c>
    </row>
    <row r="21" spans="1:18" ht="30" customHeight="1">
      <c r="A21" s="42">
        <v>11</v>
      </c>
      <c r="B21" s="47">
        <v>40931</v>
      </c>
      <c r="C21" s="29" t="s">
        <v>55</v>
      </c>
      <c r="D21" s="30" t="s">
        <v>53</v>
      </c>
      <c r="E21" s="30" t="s">
        <v>50</v>
      </c>
      <c r="F21" s="31" t="s">
        <v>51</v>
      </c>
      <c r="G21" s="32"/>
      <c r="H21" s="33">
        <f t="shared" si="1"/>
        <v>0</v>
      </c>
      <c r="I21" s="34"/>
      <c r="J21" s="34"/>
      <c r="K21" s="34"/>
      <c r="L21" s="37"/>
      <c r="M21" s="38">
        <v>4910</v>
      </c>
      <c r="N21" s="39">
        <f t="shared" si="2"/>
        <v>4910</v>
      </c>
      <c r="O21" s="43">
        <v>4910</v>
      </c>
      <c r="P21" s="41" t="str">
        <f t="shared" si="3"/>
        <v/>
      </c>
      <c r="Q21" s="2"/>
      <c r="R21" s="76">
        <v>453.17</v>
      </c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2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42" si="16">SUM(H41:M41)</f>
        <v>0</v>
      </c>
      <c r="O41" s="43"/>
      <c r="P41" s="41" t="str">
        <f t="shared" ref="P41:P42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8">
      <c r="A44" s="84"/>
      <c r="B44" s="85"/>
      <c r="C44" s="86"/>
      <c r="D44" s="87"/>
      <c r="E44" s="87"/>
      <c r="F44" s="88"/>
      <c r="G44" s="89"/>
      <c r="H44" s="90"/>
      <c r="I44" s="91"/>
      <c r="J44" s="91"/>
      <c r="K44" s="91"/>
      <c r="L44" s="91"/>
      <c r="M44" s="91"/>
      <c r="N44" s="92"/>
      <c r="O44" s="93"/>
      <c r="P44" s="94"/>
    </row>
    <row r="45" spans="1:18">
      <c r="A45" s="60"/>
      <c r="B45" s="78" t="s">
        <v>43</v>
      </c>
      <c r="C45" s="78"/>
      <c r="D45" s="78"/>
      <c r="E45" s="61"/>
      <c r="F45" s="61"/>
      <c r="G45" s="78" t="s">
        <v>45</v>
      </c>
      <c r="H45" s="78"/>
      <c r="I45" s="78"/>
      <c r="J45" s="61"/>
      <c r="K45" s="61"/>
      <c r="L45" s="78" t="s">
        <v>44</v>
      </c>
      <c r="M45" s="78"/>
      <c r="N45" s="78"/>
      <c r="O45" s="61"/>
      <c r="P45" s="94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94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4 C23:C42">
      <formula1>1</formula1>
      <formula2>0</formula2>
    </dataValidation>
    <dataValidation type="date" operator="greaterThanOrEqual" showErrorMessage="1" errorTitle="Data" error="Inserire una data superiore al 1/11/2000" sqref="B44 B11:B21 B23:B42">
      <formula1>36831</formula1>
      <formula2>0</formula2>
    </dataValidation>
    <dataValidation type="textLength" operator="greaterThan" sqref="F44 F23:F42">
      <formula1>1</formula1>
      <formula2>0</formula2>
    </dataValidation>
    <dataValidation type="textLength" operator="greaterThan" allowBlank="1" showErrorMessage="1" sqref="D44:E44 D23:E42">
      <formula1>1</formula1>
      <formula2>0</formula2>
    </dataValidation>
    <dataValidation type="whole" operator="greaterThanOrEqual" allowBlank="1" showErrorMessage="1" errorTitle="Valore" error="Inserire un numero maggiore o uguale a 0 (zero)!" sqref="N44 N11:N42">
      <formula1>0</formula1>
      <formula2>0</formula2>
    </dataValidation>
    <dataValidation type="decimal" operator="greaterThanOrEqual" allowBlank="1" showErrorMessage="1" errorTitle="Valore" error="Inserire un numero maggiore o uguale a 0 (zero)!" sqref="H44:M44 I17:J22 K16:L22 H16:H42 H15:M15 H11:M12 H13:H14 I23:M42 K13:L14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view="pageBreakPreview" zoomScale="50" zoomScaleSheetLayoutView="50" workbookViewId="0">
      <pane ySplit="5" topLeftCell="A6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7.42578125" style="2" customWidth="1"/>
    <col min="3" max="3" width="34.5703125" style="2" customWidth="1"/>
    <col min="4" max="4" width="30" style="2" customWidth="1"/>
    <col min="5" max="5" width="35.28515625" style="2" customWidth="1"/>
    <col min="6" max="6" width="35.1406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5" t="s">
        <v>0</v>
      </c>
      <c r="C1" s="135"/>
      <c r="D1" s="135"/>
      <c r="E1" s="136" t="s">
        <v>46</v>
      </c>
      <c r="F1" s="136"/>
      <c r="G1" s="51" t="s">
        <v>42</v>
      </c>
      <c r="H1" s="50" t="s">
        <v>68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687.01</v>
      </c>
      <c r="Q1" s="3" t="s">
        <v>28</v>
      </c>
    </row>
    <row r="2" spans="1:19" s="8" customFormat="1" ht="35.25" customHeight="1">
      <c r="A2" s="4"/>
      <c r="B2" s="137" t="s">
        <v>2</v>
      </c>
      <c r="C2" s="137"/>
      <c r="D2" s="137"/>
      <c r="E2" s="136" t="s">
        <v>47</v>
      </c>
      <c r="F2" s="13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7" t="s">
        <v>26</v>
      </c>
      <c r="C3" s="137"/>
      <c r="D3" s="137"/>
      <c r="E3" s="136" t="s">
        <v>27</v>
      </c>
      <c r="F3" s="136"/>
      <c r="N3" s="10" t="s">
        <v>4</v>
      </c>
      <c r="O3" s="11"/>
      <c r="P3" s="12">
        <f>+O7</f>
        <v>491.40999999999991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44" t="s">
        <v>8</v>
      </c>
      <c r="O5" s="144"/>
      <c r="P5" s="22">
        <f>P1-P2-P3-P4</f>
        <v>195.60000000000008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63" t="s">
        <v>11</v>
      </c>
      <c r="F7" s="164"/>
      <c r="G7" s="25">
        <f t="shared" ref="G7:O7" si="0">SUM(G11:G99)</f>
        <v>0</v>
      </c>
      <c r="H7" s="25">
        <f t="shared" si="0"/>
        <v>0</v>
      </c>
      <c r="I7" s="65">
        <f t="shared" si="0"/>
        <v>0</v>
      </c>
      <c r="J7" s="71">
        <f t="shared" si="0"/>
        <v>374.70000000000005</v>
      </c>
      <c r="K7" s="66">
        <f t="shared" si="0"/>
        <v>187.41</v>
      </c>
      <c r="L7" s="66">
        <f t="shared" si="0"/>
        <v>0</v>
      </c>
      <c r="M7" s="66">
        <f t="shared" si="0"/>
        <v>124.89999999999999</v>
      </c>
      <c r="N7" s="66">
        <f t="shared" si="0"/>
        <v>687.00999999999988</v>
      </c>
      <c r="O7" s="67">
        <f t="shared" si="0"/>
        <v>491.40999999999991</v>
      </c>
      <c r="P7" s="13">
        <f>+N7-SUM(I7:M7)</f>
        <v>0</v>
      </c>
    </row>
    <row r="8" spans="1:19" ht="36" customHeight="1" thickTop="1" thickBot="1">
      <c r="A8" s="151"/>
      <c r="B8" s="64"/>
      <c r="C8" s="152" t="s">
        <v>13</v>
      </c>
      <c r="D8" s="153" t="s">
        <v>25</v>
      </c>
      <c r="E8" s="123" t="s">
        <v>14</v>
      </c>
      <c r="F8" s="154" t="s">
        <v>35</v>
      </c>
      <c r="G8" s="155" t="s">
        <v>15</v>
      </c>
      <c r="H8" s="156" t="s">
        <v>16</v>
      </c>
      <c r="I8" s="130" t="s">
        <v>38</v>
      </c>
      <c r="J8" s="130" t="s">
        <v>40</v>
      </c>
      <c r="K8" s="130" t="s">
        <v>39</v>
      </c>
      <c r="L8" s="161" t="s">
        <v>36</v>
      </c>
      <c r="M8" s="162"/>
      <c r="N8" s="150" t="s">
        <v>17</v>
      </c>
      <c r="O8" s="159" t="s">
        <v>18</v>
      </c>
      <c r="P8" s="139" t="s">
        <v>19</v>
      </c>
      <c r="R8" s="2"/>
    </row>
    <row r="9" spans="1:19" ht="36" customHeight="1" thickTop="1" thickBot="1">
      <c r="A9" s="122"/>
      <c r="B9" s="64" t="s">
        <v>12</v>
      </c>
      <c r="C9" s="123"/>
      <c r="D9" s="123"/>
      <c r="E9" s="123"/>
      <c r="F9" s="154"/>
      <c r="G9" s="155"/>
      <c r="H9" s="157"/>
      <c r="I9" s="131" t="s">
        <v>38</v>
      </c>
      <c r="J9" s="131"/>
      <c r="K9" s="131" t="s">
        <v>37</v>
      </c>
      <c r="L9" s="140" t="s">
        <v>23</v>
      </c>
      <c r="M9" s="160" t="s">
        <v>24</v>
      </c>
      <c r="N9" s="119"/>
      <c r="O9" s="138"/>
      <c r="P9" s="139"/>
      <c r="R9" s="2"/>
    </row>
    <row r="10" spans="1:19" ht="37.5" customHeight="1" thickTop="1" thickBot="1">
      <c r="A10" s="122"/>
      <c r="B10" s="55"/>
      <c r="C10" s="123"/>
      <c r="D10" s="123"/>
      <c r="E10" s="123"/>
      <c r="F10" s="154"/>
      <c r="G10" s="26" t="s">
        <v>20</v>
      </c>
      <c r="H10" s="158"/>
      <c r="I10" s="131"/>
      <c r="J10" s="131"/>
      <c r="K10" s="131"/>
      <c r="L10" s="165"/>
      <c r="M10" s="143"/>
      <c r="N10" s="119"/>
      <c r="O10" s="138"/>
      <c r="P10" s="139"/>
      <c r="R10" s="2"/>
    </row>
    <row r="11" spans="1:19" ht="30" customHeight="1" thickTop="1" thickBot="1">
      <c r="A11" s="27">
        <v>1</v>
      </c>
      <c r="B11" s="47">
        <v>40863</v>
      </c>
      <c r="C11" s="29" t="s">
        <v>60</v>
      </c>
      <c r="D11" s="29" t="s">
        <v>61</v>
      </c>
      <c r="E11" s="108" t="s">
        <v>70</v>
      </c>
      <c r="F11" s="69" t="s">
        <v>62</v>
      </c>
      <c r="G11" s="100"/>
      <c r="H11" s="106">
        <f>IF($E$3="si",($H$5/$H$6*G11),IF($E$3="no",G11*$H$4,0))</f>
        <v>0</v>
      </c>
      <c r="I11" s="72"/>
      <c r="J11" s="72">
        <v>203</v>
      </c>
      <c r="K11" s="34"/>
      <c r="L11" s="35"/>
      <c r="M11" s="37">
        <v>11</v>
      </c>
      <c r="N11" s="39">
        <f t="shared" ref="N11:N16" si="1">SUM(H11:M11)</f>
        <v>214</v>
      </c>
      <c r="O11" s="40">
        <v>214</v>
      </c>
      <c r="P11" s="41" t="str">
        <f>IF($F11="Milano","X","")</f>
        <v/>
      </c>
      <c r="R11" s="2"/>
    </row>
    <row r="12" spans="1:19" ht="30" customHeight="1" thickTop="1">
      <c r="A12" s="42">
        <v>2</v>
      </c>
      <c r="B12" s="47">
        <v>40871</v>
      </c>
      <c r="C12" s="29" t="s">
        <v>56</v>
      </c>
      <c r="D12" s="29" t="s">
        <v>49</v>
      </c>
      <c r="E12" s="69"/>
      <c r="F12" s="69" t="s">
        <v>57</v>
      </c>
      <c r="G12" s="100"/>
      <c r="H12" s="106">
        <f>IF($E$3="si",($H$5/$H$6*G12),IF($E$3="no",G12*$H$4,0))</f>
        <v>0</v>
      </c>
      <c r="I12" s="72"/>
      <c r="J12" s="72">
        <v>18.3</v>
      </c>
      <c r="K12" s="34"/>
      <c r="L12" s="35"/>
      <c r="M12" s="37"/>
      <c r="N12" s="39">
        <f t="shared" si="1"/>
        <v>18.3</v>
      </c>
      <c r="O12" s="40"/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40877</v>
      </c>
      <c r="C13" s="29" t="s">
        <v>59</v>
      </c>
      <c r="D13" s="29" t="s">
        <v>63</v>
      </c>
      <c r="E13" s="69"/>
      <c r="F13" s="69" t="s">
        <v>57</v>
      </c>
      <c r="G13" s="101"/>
      <c r="H13" s="106">
        <f t="shared" ref="H13" si="3">IF($E$3="si",($H$5/$H$6*G13),IF($E$3="no",G13*$H$4,0))</f>
        <v>0</v>
      </c>
      <c r="I13" s="72"/>
      <c r="J13" s="72"/>
      <c r="K13" s="34">
        <v>131.01</v>
      </c>
      <c r="L13" s="35"/>
      <c r="M13" s="37"/>
      <c r="N13" s="39">
        <f t="shared" si="1"/>
        <v>131.01</v>
      </c>
      <c r="O13" s="43">
        <v>131.01</v>
      </c>
      <c r="P13" s="41" t="str">
        <f t="shared" si="2"/>
        <v>X</v>
      </c>
      <c r="R13" s="2"/>
    </row>
    <row r="14" spans="1:19" ht="30" customHeight="1">
      <c r="A14" s="42">
        <v>4</v>
      </c>
      <c r="B14" s="47">
        <v>40889</v>
      </c>
      <c r="C14" s="29" t="s">
        <v>48</v>
      </c>
      <c r="D14" s="29" t="s">
        <v>49</v>
      </c>
      <c r="E14" s="69"/>
      <c r="F14" s="69" t="s">
        <v>57</v>
      </c>
      <c r="G14" s="101"/>
      <c r="H14" s="106">
        <f t="shared" ref="H14:H75" si="4">IF($E$3="si",($H$5/$H$6*G14),IF($E$3="no",G14*$H$4,0))</f>
        <v>0</v>
      </c>
      <c r="I14" s="72"/>
      <c r="J14" s="72">
        <v>19.399999999999999</v>
      </c>
      <c r="K14" s="34"/>
      <c r="L14" s="35"/>
      <c r="M14" s="37"/>
      <c r="N14" s="39">
        <f t="shared" si="1"/>
        <v>19.399999999999999</v>
      </c>
      <c r="O14" s="43"/>
      <c r="P14" s="41" t="str">
        <f t="shared" si="2"/>
        <v>X</v>
      </c>
      <c r="R14" s="2"/>
    </row>
    <row r="15" spans="1:19" ht="30" customHeight="1">
      <c r="A15" s="42">
        <v>5</v>
      </c>
      <c r="B15" s="47">
        <v>40890</v>
      </c>
      <c r="C15" s="29" t="s">
        <v>48</v>
      </c>
      <c r="D15" s="29" t="s">
        <v>49</v>
      </c>
      <c r="E15" s="69"/>
      <c r="F15" s="69" t="s">
        <v>58</v>
      </c>
      <c r="G15" s="101"/>
      <c r="H15" s="106">
        <f t="shared" si="4"/>
        <v>0</v>
      </c>
      <c r="I15" s="72"/>
      <c r="J15" s="72">
        <v>20</v>
      </c>
      <c r="K15" s="34"/>
      <c r="L15" s="35"/>
      <c r="M15" s="37"/>
      <c r="N15" s="39">
        <f t="shared" si="1"/>
        <v>20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>
        <v>40890</v>
      </c>
      <c r="C16" s="29" t="s">
        <v>48</v>
      </c>
      <c r="D16" s="29" t="s">
        <v>49</v>
      </c>
      <c r="E16" s="69"/>
      <c r="F16" s="69" t="s">
        <v>57</v>
      </c>
      <c r="G16" s="101"/>
      <c r="H16" s="106">
        <f t="shared" si="4"/>
        <v>0</v>
      </c>
      <c r="I16" s="72"/>
      <c r="J16" s="72">
        <v>22</v>
      </c>
      <c r="K16" s="34"/>
      <c r="L16" s="35"/>
      <c r="M16" s="37"/>
      <c r="N16" s="39">
        <f t="shared" si="1"/>
        <v>22</v>
      </c>
      <c r="O16" s="43"/>
      <c r="P16" s="41" t="str">
        <f t="shared" si="2"/>
        <v>X</v>
      </c>
      <c r="R16" s="2"/>
    </row>
    <row r="17" spans="1:18" ht="30" customHeight="1">
      <c r="A17" s="42">
        <v>7</v>
      </c>
      <c r="B17" s="47">
        <v>40890</v>
      </c>
      <c r="C17" s="29" t="s">
        <v>48</v>
      </c>
      <c r="D17" s="29" t="s">
        <v>54</v>
      </c>
      <c r="E17" s="69"/>
      <c r="F17" s="69" t="s">
        <v>57</v>
      </c>
      <c r="G17" s="101"/>
      <c r="H17" s="106">
        <f t="shared" si="4"/>
        <v>0</v>
      </c>
      <c r="I17" s="72"/>
      <c r="J17" s="72"/>
      <c r="K17" s="34"/>
      <c r="L17" s="35"/>
      <c r="M17" s="37">
        <v>9.4</v>
      </c>
      <c r="N17" s="39">
        <f t="shared" ref="N17" si="5">SUM(H17:M17)</f>
        <v>9.4</v>
      </c>
      <c r="O17" s="43">
        <v>9.4</v>
      </c>
      <c r="P17" s="41" t="str">
        <f t="shared" si="2"/>
        <v>X</v>
      </c>
      <c r="R17" s="2"/>
    </row>
    <row r="18" spans="1:18" ht="30" customHeight="1">
      <c r="A18" s="42">
        <v>8</v>
      </c>
      <c r="B18" s="47">
        <v>40890</v>
      </c>
      <c r="C18" s="29" t="s">
        <v>48</v>
      </c>
      <c r="D18" s="29" t="s">
        <v>54</v>
      </c>
      <c r="E18" s="69"/>
      <c r="F18" s="69" t="s">
        <v>57</v>
      </c>
      <c r="G18" s="101"/>
      <c r="H18" s="106">
        <f t="shared" ref="H18" si="6">IF($E$3="si",($H$5/$H$6*G18),IF($E$3="no",G18*$H$4,0))</f>
        <v>0</v>
      </c>
      <c r="I18" s="72"/>
      <c r="J18" s="72"/>
      <c r="K18" s="34"/>
      <c r="L18" s="35"/>
      <c r="M18" s="37">
        <v>53.7</v>
      </c>
      <c r="N18" s="39">
        <f t="shared" ref="N18" si="7">SUM(H18:M18)</f>
        <v>53.7</v>
      </c>
      <c r="O18" s="43">
        <v>53.7</v>
      </c>
      <c r="P18" s="41" t="str">
        <f t="shared" si="2"/>
        <v>X</v>
      </c>
      <c r="R18" s="2"/>
    </row>
    <row r="19" spans="1:18" ht="30" customHeight="1">
      <c r="A19" s="42">
        <v>9</v>
      </c>
      <c r="B19" s="47">
        <v>40894</v>
      </c>
      <c r="C19" s="29" t="s">
        <v>48</v>
      </c>
      <c r="D19" s="29" t="s">
        <v>54</v>
      </c>
      <c r="E19" s="69"/>
      <c r="F19" s="69" t="s">
        <v>57</v>
      </c>
      <c r="G19" s="101"/>
      <c r="H19" s="106">
        <f t="shared" ref="H19" si="8">IF($E$3="si",($H$5/$H$6*G19),IF($E$3="no",G19*$H$4,0))</f>
        <v>0</v>
      </c>
      <c r="I19" s="72"/>
      <c r="J19" s="72"/>
      <c r="K19" s="34"/>
      <c r="L19" s="35"/>
      <c r="M19" s="37">
        <v>11.4</v>
      </c>
      <c r="N19" s="39">
        <f t="shared" ref="N19" si="9">SUM(H19:M19)</f>
        <v>11.4</v>
      </c>
      <c r="O19" s="43">
        <v>11.4</v>
      </c>
      <c r="P19" s="41" t="str">
        <f t="shared" si="2"/>
        <v>X</v>
      </c>
      <c r="R19" s="2"/>
    </row>
    <row r="20" spans="1:18" ht="30" customHeight="1">
      <c r="A20" s="42">
        <v>10</v>
      </c>
      <c r="B20" s="47">
        <v>40896</v>
      </c>
      <c r="C20" s="29" t="s">
        <v>48</v>
      </c>
      <c r="D20" s="29" t="s">
        <v>49</v>
      </c>
      <c r="E20" s="69"/>
      <c r="F20" s="69" t="s">
        <v>57</v>
      </c>
      <c r="G20" s="101"/>
      <c r="H20" s="106">
        <f t="shared" ref="H20" si="10">IF($E$3="si",($H$5/$H$6*G20),IF($E$3="no",G20*$H$4,0))</f>
        <v>0</v>
      </c>
      <c r="I20" s="72"/>
      <c r="J20" s="72">
        <v>25</v>
      </c>
      <c r="K20" s="34"/>
      <c r="L20" s="35"/>
      <c r="M20" s="37"/>
      <c r="N20" s="39">
        <f t="shared" ref="N20" si="11">SUM(H20:M20)</f>
        <v>25</v>
      </c>
      <c r="O20" s="43"/>
      <c r="P20" s="41" t="str">
        <f t="shared" si="2"/>
        <v>X</v>
      </c>
      <c r="R20" s="2"/>
    </row>
    <row r="21" spans="1:18" ht="30" customHeight="1">
      <c r="A21" s="42">
        <v>11</v>
      </c>
      <c r="B21" s="28">
        <v>40919</v>
      </c>
      <c r="C21" s="29" t="s">
        <v>55</v>
      </c>
      <c r="D21" s="44" t="s">
        <v>64</v>
      </c>
      <c r="E21" s="69"/>
      <c r="F21" s="69" t="s">
        <v>57</v>
      </c>
      <c r="G21" s="102"/>
      <c r="H21" s="106">
        <f t="shared" si="4"/>
        <v>0</v>
      </c>
      <c r="I21" s="72"/>
      <c r="J21" s="72"/>
      <c r="K21" s="34">
        <v>47.4</v>
      </c>
      <c r="L21" s="35"/>
      <c r="M21" s="35"/>
      <c r="N21" s="39">
        <f t="shared" ref="N21:N83" si="12">SUM(H21:M21)</f>
        <v>47.4</v>
      </c>
      <c r="O21" s="43">
        <v>47.4</v>
      </c>
      <c r="P21" s="41" t="str">
        <f t="shared" si="2"/>
        <v>X</v>
      </c>
      <c r="R21" s="2"/>
    </row>
    <row r="22" spans="1:18" ht="30" customHeight="1">
      <c r="A22" s="42">
        <v>12</v>
      </c>
      <c r="B22" s="28">
        <v>40558</v>
      </c>
      <c r="C22" s="29" t="s">
        <v>55</v>
      </c>
      <c r="D22" s="44" t="s">
        <v>65</v>
      </c>
      <c r="E22" s="69"/>
      <c r="F22" s="69" t="s">
        <v>57</v>
      </c>
      <c r="G22" s="102"/>
      <c r="H22" s="106">
        <f t="shared" si="4"/>
        <v>0</v>
      </c>
      <c r="I22" s="72"/>
      <c r="J22" s="72"/>
      <c r="K22" s="34">
        <v>9</v>
      </c>
      <c r="L22" s="35"/>
      <c r="M22" s="35"/>
      <c r="N22" s="39">
        <f t="shared" si="12"/>
        <v>9</v>
      </c>
      <c r="O22" s="43">
        <v>9</v>
      </c>
      <c r="P22" s="41" t="str">
        <f t="shared" si="2"/>
        <v>X</v>
      </c>
      <c r="R22" s="2"/>
    </row>
    <row r="23" spans="1:18" ht="30" customHeight="1">
      <c r="A23" s="42">
        <v>13</v>
      </c>
      <c r="B23" s="28">
        <v>40558</v>
      </c>
      <c r="C23" s="29" t="s">
        <v>55</v>
      </c>
      <c r="D23" s="44" t="s">
        <v>49</v>
      </c>
      <c r="E23" s="69"/>
      <c r="F23" s="69" t="s">
        <v>57</v>
      </c>
      <c r="G23" s="102"/>
      <c r="H23" s="106">
        <f t="shared" si="4"/>
        <v>0</v>
      </c>
      <c r="I23" s="72"/>
      <c r="J23" s="72">
        <v>25</v>
      </c>
      <c r="K23" s="34"/>
      <c r="L23" s="35"/>
      <c r="M23" s="35"/>
      <c r="N23" s="39">
        <f t="shared" si="12"/>
        <v>25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40558</v>
      </c>
      <c r="C24" s="29" t="s">
        <v>55</v>
      </c>
      <c r="D24" s="44" t="s">
        <v>54</v>
      </c>
      <c r="E24" s="69"/>
      <c r="F24" s="69" t="s">
        <v>57</v>
      </c>
      <c r="G24" s="102"/>
      <c r="H24" s="106">
        <f t="shared" si="4"/>
        <v>0</v>
      </c>
      <c r="I24" s="72"/>
      <c r="J24" s="72"/>
      <c r="K24" s="34"/>
      <c r="L24" s="35"/>
      <c r="M24" s="35">
        <v>4.0999999999999996</v>
      </c>
      <c r="N24" s="39">
        <f t="shared" si="12"/>
        <v>4.0999999999999996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40558</v>
      </c>
      <c r="C25" s="29" t="s">
        <v>55</v>
      </c>
      <c r="D25" s="44" t="s">
        <v>54</v>
      </c>
      <c r="E25" s="69"/>
      <c r="F25" s="69" t="s">
        <v>57</v>
      </c>
      <c r="G25" s="102"/>
      <c r="H25" s="106">
        <f t="shared" si="4"/>
        <v>0</v>
      </c>
      <c r="I25" s="72"/>
      <c r="J25" s="72"/>
      <c r="K25" s="34"/>
      <c r="L25" s="35"/>
      <c r="M25" s="35">
        <v>7.8</v>
      </c>
      <c r="N25" s="39">
        <f t="shared" si="12"/>
        <v>7.8</v>
      </c>
      <c r="O25" s="43">
        <v>7.8</v>
      </c>
      <c r="P25" s="41" t="str">
        <f t="shared" si="2"/>
        <v>X</v>
      </c>
      <c r="R25" s="2"/>
    </row>
    <row r="26" spans="1:18" ht="30" customHeight="1">
      <c r="A26" s="42">
        <v>16</v>
      </c>
      <c r="B26" s="28">
        <v>40931</v>
      </c>
      <c r="C26" s="29" t="s">
        <v>55</v>
      </c>
      <c r="D26" s="44" t="s">
        <v>49</v>
      </c>
      <c r="E26" s="69"/>
      <c r="F26" s="69" t="s">
        <v>57</v>
      </c>
      <c r="G26" s="102"/>
      <c r="H26" s="106">
        <f t="shared" si="4"/>
        <v>0</v>
      </c>
      <c r="I26" s="72"/>
      <c r="J26" s="72">
        <v>25</v>
      </c>
      <c r="K26" s="34"/>
      <c r="L26" s="35"/>
      <c r="M26" s="35"/>
      <c r="N26" s="39">
        <f t="shared" si="12"/>
        <v>25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>
        <v>40933</v>
      </c>
      <c r="C27" s="29" t="s">
        <v>55</v>
      </c>
      <c r="D27" s="44" t="s">
        <v>49</v>
      </c>
      <c r="E27" s="69"/>
      <c r="F27" s="69" t="s">
        <v>57</v>
      </c>
      <c r="G27" s="102"/>
      <c r="H27" s="106">
        <f t="shared" si="4"/>
        <v>0</v>
      </c>
      <c r="I27" s="72"/>
      <c r="J27" s="72">
        <v>17</v>
      </c>
      <c r="K27" s="34"/>
      <c r="L27" s="35"/>
      <c r="M27" s="35"/>
      <c r="N27" s="39">
        <f t="shared" si="12"/>
        <v>17</v>
      </c>
      <c r="O27" s="43"/>
      <c r="P27" s="41" t="str">
        <f t="shared" si="2"/>
        <v>X</v>
      </c>
      <c r="R27" s="2"/>
    </row>
    <row r="28" spans="1:18" ht="30" customHeight="1">
      <c r="A28" s="42">
        <v>18</v>
      </c>
      <c r="B28" s="28">
        <v>40934</v>
      </c>
      <c r="C28" s="29" t="s">
        <v>66</v>
      </c>
      <c r="D28" s="44" t="s">
        <v>54</v>
      </c>
      <c r="E28" s="69"/>
      <c r="F28" s="69" t="s">
        <v>57</v>
      </c>
      <c r="G28" s="102"/>
      <c r="H28" s="106">
        <f t="shared" si="4"/>
        <v>0</v>
      </c>
      <c r="I28" s="72"/>
      <c r="J28" s="72"/>
      <c r="K28" s="34"/>
      <c r="L28" s="35"/>
      <c r="M28" s="35">
        <v>14.5</v>
      </c>
      <c r="N28" s="39">
        <f t="shared" si="12"/>
        <v>14.5</v>
      </c>
      <c r="O28" s="43"/>
      <c r="P28" s="41" t="str">
        <f t="shared" si="2"/>
        <v>X</v>
      </c>
      <c r="R28" s="2"/>
    </row>
    <row r="29" spans="1:18" ht="30" customHeight="1">
      <c r="A29" s="42">
        <v>19</v>
      </c>
      <c r="B29" s="28">
        <v>40934</v>
      </c>
      <c r="C29" s="29" t="s">
        <v>66</v>
      </c>
      <c r="D29" s="44" t="s">
        <v>54</v>
      </c>
      <c r="E29" s="69"/>
      <c r="F29" s="69" t="s">
        <v>57</v>
      </c>
      <c r="G29" s="102"/>
      <c r="H29" s="106">
        <f t="shared" si="4"/>
        <v>0</v>
      </c>
      <c r="I29" s="72"/>
      <c r="J29" s="72"/>
      <c r="K29" s="34"/>
      <c r="L29" s="35"/>
      <c r="M29" s="35">
        <v>5.3</v>
      </c>
      <c r="N29" s="39">
        <f t="shared" si="12"/>
        <v>5.3</v>
      </c>
      <c r="O29" s="43"/>
      <c r="P29" s="41" t="str">
        <f t="shared" si="2"/>
        <v>X</v>
      </c>
      <c r="R29" s="2"/>
    </row>
    <row r="30" spans="1:18" ht="30" customHeight="1">
      <c r="A30" s="42">
        <v>20</v>
      </c>
      <c r="B30" s="109">
        <v>40938</v>
      </c>
      <c r="C30" s="110" t="s">
        <v>67</v>
      </c>
      <c r="D30" s="111" t="s">
        <v>54</v>
      </c>
      <c r="E30" s="112"/>
      <c r="F30" s="112" t="s">
        <v>57</v>
      </c>
      <c r="G30" s="113"/>
      <c r="H30" s="114">
        <f t="shared" si="4"/>
        <v>0</v>
      </c>
      <c r="I30" s="115"/>
      <c r="J30" s="115"/>
      <c r="K30" s="116"/>
      <c r="L30" s="117"/>
      <c r="M30" s="117">
        <v>7.7</v>
      </c>
      <c r="N30" s="39">
        <f t="shared" si="12"/>
        <v>7.7</v>
      </c>
      <c r="O30" s="43">
        <v>7.7</v>
      </c>
      <c r="P30" s="118" t="str">
        <f t="shared" si="2"/>
        <v>X</v>
      </c>
      <c r="Q30" s="2" t="s">
        <v>69</v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/>
      <c r="I31" s="72"/>
      <c r="J31" s="72"/>
      <c r="K31" s="34"/>
      <c r="L31" s="35"/>
      <c r="M31" s="35"/>
      <c r="N31" s="39">
        <f t="shared" si="12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/>
      <c r="I32" s="72"/>
      <c r="J32" s="72"/>
      <c r="K32" s="34"/>
      <c r="L32" s="35"/>
      <c r="M32" s="35"/>
      <c r="N32" s="39">
        <f t="shared" si="12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/>
      <c r="I33" s="72"/>
      <c r="J33" s="72"/>
      <c r="K33" s="34"/>
      <c r="L33" s="35"/>
      <c r="M33" s="35"/>
      <c r="N33" s="39">
        <f t="shared" si="12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4"/>
        <v>0</v>
      </c>
      <c r="I34" s="72"/>
      <c r="J34" s="72"/>
      <c r="K34" s="34"/>
      <c r="L34" s="35"/>
      <c r="M34" s="35"/>
      <c r="N34" s="39">
        <f t="shared" si="12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4"/>
        <v>0</v>
      </c>
      <c r="I35" s="72"/>
      <c r="J35" s="72"/>
      <c r="K35" s="34"/>
      <c r="L35" s="35"/>
      <c r="M35" s="35"/>
      <c r="N35" s="39">
        <f t="shared" si="12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4"/>
        <v>0</v>
      </c>
      <c r="I36" s="72"/>
      <c r="J36" s="72"/>
      <c r="K36" s="34"/>
      <c r="L36" s="35"/>
      <c r="M36" s="35"/>
      <c r="N36" s="39">
        <f t="shared" si="12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4"/>
        <v>0</v>
      </c>
      <c r="I37" s="72"/>
      <c r="J37" s="72"/>
      <c r="K37" s="34"/>
      <c r="L37" s="35"/>
      <c r="M37" s="35"/>
      <c r="N37" s="39">
        <f t="shared" si="12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4"/>
        <v>0</v>
      </c>
      <c r="I38" s="72"/>
      <c r="J38" s="72"/>
      <c r="K38" s="34"/>
      <c r="L38" s="35"/>
      <c r="M38" s="35"/>
      <c r="N38" s="39">
        <f t="shared" si="12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4"/>
        <v>0</v>
      </c>
      <c r="I39" s="72"/>
      <c r="J39" s="72"/>
      <c r="K39" s="34"/>
      <c r="L39" s="35"/>
      <c r="M39" s="35"/>
      <c r="N39" s="39">
        <f t="shared" si="12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4"/>
        <v>0</v>
      </c>
      <c r="I40" s="72"/>
      <c r="J40" s="72"/>
      <c r="K40" s="34"/>
      <c r="L40" s="35"/>
      <c r="M40" s="35"/>
      <c r="N40" s="39">
        <f t="shared" si="12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4"/>
        <v>0</v>
      </c>
      <c r="I41" s="72"/>
      <c r="J41" s="72"/>
      <c r="K41" s="34"/>
      <c r="L41" s="35"/>
      <c r="M41" s="35"/>
      <c r="N41" s="39">
        <f t="shared" si="12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4"/>
        <v>0</v>
      </c>
      <c r="I42" s="72"/>
      <c r="J42" s="72"/>
      <c r="K42" s="34"/>
      <c r="L42" s="35"/>
      <c r="M42" s="35"/>
      <c r="N42" s="39">
        <f t="shared" si="12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4"/>
        <v>0</v>
      </c>
      <c r="I43" s="72"/>
      <c r="J43" s="72"/>
      <c r="K43" s="34"/>
      <c r="L43" s="35"/>
      <c r="M43" s="35"/>
      <c r="N43" s="39">
        <f t="shared" si="12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4"/>
        <v>0</v>
      </c>
      <c r="I44" s="72"/>
      <c r="J44" s="72"/>
      <c r="K44" s="34"/>
      <c r="L44" s="35"/>
      <c r="M44" s="35"/>
      <c r="N44" s="39">
        <f t="shared" si="12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4"/>
        <v>0</v>
      </c>
      <c r="I45" s="72"/>
      <c r="J45" s="72"/>
      <c r="K45" s="34"/>
      <c r="L45" s="35"/>
      <c r="M45" s="35"/>
      <c r="N45" s="39">
        <f t="shared" si="12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4"/>
        <v>0</v>
      </c>
      <c r="I46" s="72"/>
      <c r="J46" s="72"/>
      <c r="K46" s="34"/>
      <c r="L46" s="35"/>
      <c r="M46" s="35"/>
      <c r="N46" s="39">
        <f t="shared" si="12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4"/>
        <v>0</v>
      </c>
      <c r="I47" s="72"/>
      <c r="J47" s="72"/>
      <c r="K47" s="34"/>
      <c r="L47" s="35"/>
      <c r="M47" s="35"/>
      <c r="N47" s="39">
        <f t="shared" si="12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12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12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12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12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12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12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12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12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12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12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12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12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12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12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12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12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12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12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12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12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12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12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12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12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12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12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12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12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9" si="13">IF($E$3="si",($H$5/$H$6*G76),IF($E$3="no",G76*$H$4,0))</f>
        <v>0</v>
      </c>
      <c r="I76" s="72"/>
      <c r="J76" s="72"/>
      <c r="K76" s="34"/>
      <c r="L76" s="35"/>
      <c r="M76" s="35"/>
      <c r="N76" s="39">
        <f t="shared" si="12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13"/>
        <v>0</v>
      </c>
      <c r="I77" s="72"/>
      <c r="J77" s="72"/>
      <c r="K77" s="34"/>
      <c r="L77" s="35"/>
      <c r="M77" s="35"/>
      <c r="N77" s="39">
        <f t="shared" si="12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13"/>
        <v>0</v>
      </c>
      <c r="I78" s="72"/>
      <c r="J78" s="72"/>
      <c r="K78" s="35"/>
      <c r="L78" s="35"/>
      <c r="M78" s="35"/>
      <c r="N78" s="39">
        <f t="shared" si="12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13"/>
        <v>0</v>
      </c>
      <c r="I79" s="73"/>
      <c r="J79" s="73"/>
      <c r="K79" s="48"/>
      <c r="L79" s="35"/>
      <c r="M79" s="35"/>
      <c r="N79" s="39">
        <f t="shared" si="12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13"/>
        <v>0</v>
      </c>
      <c r="I80" s="73"/>
      <c r="J80" s="73"/>
      <c r="K80" s="48"/>
      <c r="L80" s="35"/>
      <c r="M80" s="37"/>
      <c r="N80" s="39">
        <f t="shared" si="12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13"/>
        <v>0</v>
      </c>
      <c r="I81" s="73"/>
      <c r="J81" s="73"/>
      <c r="K81" s="48"/>
      <c r="L81" s="35"/>
      <c r="M81" s="37"/>
      <c r="N81" s="39">
        <f t="shared" si="12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13"/>
        <v>0</v>
      </c>
      <c r="I82" s="73"/>
      <c r="J82" s="73"/>
      <c r="K82" s="48"/>
      <c r="L82" s="35"/>
      <c r="M82" s="37"/>
      <c r="N82" s="39">
        <f t="shared" si="12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13"/>
        <v>0</v>
      </c>
      <c r="I83" s="73"/>
      <c r="J83" s="73"/>
      <c r="K83" s="48"/>
      <c r="L83" s="35"/>
      <c r="M83" s="37"/>
      <c r="N83" s="39">
        <f t="shared" si="12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13"/>
        <v>0</v>
      </c>
      <c r="I84" s="36"/>
      <c r="J84" s="36"/>
      <c r="K84" s="37"/>
      <c r="L84" s="37"/>
      <c r="M84" s="38"/>
      <c r="N84" s="39">
        <f t="shared" ref="N84:N86" si="14">SUM(H84:M84)</f>
        <v>0</v>
      </c>
      <c r="O84" s="43"/>
      <c r="P84" s="41" t="str">
        <f t="shared" ref="P84:P88" si="15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13"/>
        <v>0</v>
      </c>
      <c r="I85" s="36"/>
      <c r="J85" s="36"/>
      <c r="K85" s="37"/>
      <c r="L85" s="37"/>
      <c r="M85" s="38"/>
      <c r="N85" s="39">
        <f t="shared" si="14"/>
        <v>0</v>
      </c>
      <c r="O85" s="43"/>
      <c r="P85" s="41" t="str">
        <f t="shared" si="15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13"/>
        <v>0</v>
      </c>
      <c r="I86" s="36"/>
      <c r="J86" s="36"/>
      <c r="K86" s="37"/>
      <c r="L86" s="37"/>
      <c r="M86" s="38"/>
      <c r="N86" s="39">
        <f t="shared" si="14"/>
        <v>0</v>
      </c>
      <c r="O86" s="43"/>
      <c r="P86" s="41" t="str">
        <f t="shared" si="15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13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15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13"/>
        <v>0</v>
      </c>
      <c r="I88" s="36"/>
      <c r="J88" s="36"/>
      <c r="K88" s="37"/>
      <c r="L88" s="37"/>
      <c r="M88" s="38"/>
      <c r="N88" s="39">
        <f t="shared" ref="N88" si="16">SUM(H88:M88)</f>
        <v>0</v>
      </c>
      <c r="O88" s="43"/>
      <c r="P88" s="41" t="str">
        <f t="shared" si="15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13"/>
        <v>0</v>
      </c>
      <c r="I89" s="36"/>
      <c r="J89" s="36"/>
      <c r="K89" s="37"/>
      <c r="L89" s="37"/>
      <c r="M89" s="38"/>
      <c r="N89" s="39">
        <f t="shared" ref="N89:N99" si="17">SUM(H89:M89)</f>
        <v>0</v>
      </c>
      <c r="O89" s="43"/>
      <c r="P89" s="41" t="str">
        <f t="shared" ref="P89:P99" si="18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13"/>
        <v>0</v>
      </c>
      <c r="I90" s="36"/>
      <c r="J90" s="36"/>
      <c r="K90" s="37"/>
      <c r="L90" s="37"/>
      <c r="M90" s="38"/>
      <c r="N90" s="39">
        <f t="shared" si="17"/>
        <v>0</v>
      </c>
      <c r="O90" s="43"/>
      <c r="P90" s="41" t="str">
        <f t="shared" si="18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13"/>
        <v>0</v>
      </c>
      <c r="I91" s="36"/>
      <c r="J91" s="36"/>
      <c r="K91" s="37"/>
      <c r="L91" s="37"/>
      <c r="M91" s="38"/>
      <c r="N91" s="39">
        <f t="shared" si="17"/>
        <v>0</v>
      </c>
      <c r="O91" s="43"/>
      <c r="P91" s="41" t="str">
        <f t="shared" si="18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13"/>
        <v>0</v>
      </c>
      <c r="I92" s="36"/>
      <c r="J92" s="36"/>
      <c r="K92" s="37"/>
      <c r="L92" s="37"/>
      <c r="M92" s="38"/>
      <c r="N92" s="39">
        <f t="shared" si="17"/>
        <v>0</v>
      </c>
      <c r="O92" s="43"/>
      <c r="P92" s="41" t="str">
        <f t="shared" si="18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13"/>
        <v>0</v>
      </c>
      <c r="I93" s="36"/>
      <c r="J93" s="36"/>
      <c r="K93" s="37"/>
      <c r="L93" s="37"/>
      <c r="M93" s="38"/>
      <c r="N93" s="39">
        <f t="shared" si="17"/>
        <v>0</v>
      </c>
      <c r="O93" s="43"/>
      <c r="P93" s="41" t="str">
        <f t="shared" si="18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13"/>
        <v>0</v>
      </c>
      <c r="I94" s="36"/>
      <c r="J94" s="36"/>
      <c r="K94" s="37"/>
      <c r="L94" s="37"/>
      <c r="M94" s="38"/>
      <c r="N94" s="39">
        <f t="shared" si="17"/>
        <v>0</v>
      </c>
      <c r="O94" s="43"/>
      <c r="P94" s="41" t="str">
        <f t="shared" si="18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13"/>
        <v>0</v>
      </c>
      <c r="I95" s="36"/>
      <c r="J95" s="36"/>
      <c r="K95" s="37"/>
      <c r="L95" s="37"/>
      <c r="M95" s="38"/>
      <c r="N95" s="39">
        <f t="shared" si="17"/>
        <v>0</v>
      </c>
      <c r="O95" s="43"/>
      <c r="P95" s="41" t="str">
        <f t="shared" si="18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13"/>
        <v>0</v>
      </c>
      <c r="I96" s="36"/>
      <c r="J96" s="36"/>
      <c r="K96" s="37"/>
      <c r="L96" s="37"/>
      <c r="M96" s="38"/>
      <c r="N96" s="39">
        <f t="shared" si="17"/>
        <v>0</v>
      </c>
      <c r="O96" s="43"/>
      <c r="P96" s="41" t="str">
        <f t="shared" si="18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13"/>
        <v>0</v>
      </c>
      <c r="I97" s="36"/>
      <c r="J97" s="36"/>
      <c r="K97" s="37"/>
      <c r="L97" s="37"/>
      <c r="M97" s="38"/>
      <c r="N97" s="39">
        <f t="shared" si="17"/>
        <v>0</v>
      </c>
      <c r="O97" s="43"/>
      <c r="P97" s="41" t="str">
        <f t="shared" si="18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13"/>
        <v>0</v>
      </c>
      <c r="I98" s="36"/>
      <c r="J98" s="36"/>
      <c r="K98" s="37"/>
      <c r="L98" s="37"/>
      <c r="M98" s="38"/>
      <c r="N98" s="39">
        <f t="shared" si="17"/>
        <v>0</v>
      </c>
      <c r="O98" s="43"/>
      <c r="P98" s="41" t="str">
        <f t="shared" si="18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13"/>
        <v>0</v>
      </c>
      <c r="I99" s="36"/>
      <c r="J99" s="36"/>
      <c r="K99" s="37"/>
      <c r="L99" s="37"/>
      <c r="M99" s="38"/>
      <c r="N99" s="39">
        <f t="shared" si="17"/>
        <v>0</v>
      </c>
      <c r="O99" s="43"/>
      <c r="P99" s="41" t="str">
        <f t="shared" si="18"/>
        <v/>
      </c>
      <c r="R99" s="2"/>
    </row>
    <row r="101" spans="1:18">
      <c r="A101" s="60"/>
      <c r="B101" s="61"/>
      <c r="C101" s="61"/>
      <c r="D101" s="61"/>
      <c r="E101" s="61"/>
      <c r="F101" s="61"/>
      <c r="G101" s="61"/>
      <c r="H101" s="61"/>
      <c r="I101" s="61"/>
      <c r="J101" s="107"/>
      <c r="K101" s="107"/>
      <c r="L101" s="61"/>
      <c r="M101" s="61"/>
      <c r="N101" s="61"/>
      <c r="O101" s="61"/>
      <c r="P101" s="107"/>
      <c r="Q101" s="3"/>
    </row>
    <row r="102" spans="1:18">
      <c r="A102" s="84"/>
      <c r="B102" s="85"/>
      <c r="C102" s="86"/>
      <c r="D102" s="87"/>
      <c r="E102" s="87"/>
      <c r="F102" s="88"/>
      <c r="G102" s="89"/>
      <c r="H102" s="90"/>
      <c r="I102" s="91"/>
      <c r="J102" s="107"/>
      <c r="K102" s="107"/>
      <c r="L102" s="91"/>
      <c r="M102" s="91"/>
      <c r="N102" s="92"/>
      <c r="O102" s="93"/>
      <c r="P102" s="107"/>
      <c r="Q102" s="3"/>
    </row>
    <row r="103" spans="1:18">
      <c r="A103" s="60"/>
      <c r="B103" s="78" t="s">
        <v>43</v>
      </c>
      <c r="C103" s="78"/>
      <c r="D103" s="78"/>
      <c r="E103" s="61"/>
      <c r="F103" s="61"/>
      <c r="G103" s="78" t="s">
        <v>45</v>
      </c>
      <c r="H103" s="78"/>
      <c r="I103" s="78"/>
      <c r="J103" s="107"/>
      <c r="K103" s="107"/>
      <c r="L103" s="78" t="s">
        <v>44</v>
      </c>
      <c r="M103" s="78"/>
      <c r="N103" s="78"/>
      <c r="O103" s="61"/>
      <c r="P103" s="107"/>
      <c r="Q103" s="3"/>
    </row>
    <row r="104" spans="1:18">
      <c r="A104" s="60"/>
      <c r="B104" s="61"/>
      <c r="C104" s="61"/>
      <c r="D104" s="61"/>
      <c r="E104" s="61"/>
      <c r="F104" s="61"/>
      <c r="G104" s="61"/>
      <c r="H104" s="61"/>
      <c r="I104" s="61"/>
      <c r="J104" s="107"/>
      <c r="K104" s="107"/>
      <c r="L104" s="61"/>
      <c r="M104" s="61"/>
      <c r="N104" s="61"/>
      <c r="O104" s="61"/>
      <c r="P104" s="107"/>
      <c r="Q104" s="3"/>
    </row>
    <row r="105" spans="1:18">
      <c r="A105" s="60"/>
      <c r="B105" s="61"/>
      <c r="C105" s="61"/>
      <c r="D105" s="61"/>
      <c r="E105" s="61"/>
      <c r="F105" s="61"/>
      <c r="G105" s="61"/>
      <c r="H105" s="61"/>
      <c r="I105" s="61"/>
      <c r="J105" s="107"/>
      <c r="K105" s="107"/>
      <c r="L105" s="61"/>
      <c r="M105" s="61"/>
      <c r="N105" s="61"/>
      <c r="O105" s="61"/>
      <c r="P105" s="107"/>
      <c r="Q10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2 N11:N99">
      <formula1>0</formula1>
      <formula2>0</formula2>
    </dataValidation>
    <dataValidation type="decimal" operator="greaterThanOrEqual" allowBlank="1" showErrorMessage="1" errorTitle="Valore" error="Inserire un numero maggiore o uguale a 0 (zero)!" sqref="H102:M102 H84:M99 H11:K12 K21:K83 L11:M83 H13:J83">
      <formula1>0</formula1>
      <formula2>0</formula2>
    </dataValidation>
    <dataValidation type="textLength" operator="greaterThan" allowBlank="1" showErrorMessage="1" sqref="D102:E102 E79:F83 D84:E99 F21:F77">
      <formula1>1</formula1>
      <formula2>0</formula2>
    </dataValidation>
    <dataValidation type="textLength" operator="greaterThan" sqref="F102 G79:G83 F84:F99 G21:G76">
      <formula1>1</formula1>
      <formula2>0</formula2>
    </dataValidation>
    <dataValidation type="date" operator="greaterThanOrEqual" showErrorMessage="1" errorTitle="Data" error="Inserire una data superiore al 1/11/2000" sqref="B102 B79:B99 B11:B20">
      <formula1>36831</formula1>
      <formula2>0</formula2>
    </dataValidation>
    <dataValidation type="textLength" operator="greaterThan" allowBlank="1" sqref="C102 C84:C9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Nota Spese Estero</vt:lpstr>
      <vt:lpstr>Nota Spese Italia</vt:lpstr>
      <vt:lpstr>Chart2</vt:lpstr>
      <vt:lpstr>Chart1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2012-02-16T16:40:03Z</cp:lastPrinted>
  <dcterms:created xsi:type="dcterms:W3CDTF">2007-03-06T14:42:56Z</dcterms:created>
  <dcterms:modified xsi:type="dcterms:W3CDTF">2012-02-27T10:15:46Z</dcterms:modified>
</cp:coreProperties>
</file>