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4"/>
  </bookViews>
  <sheets>
    <sheet name="GIUGNO" sheetId="1" r:id="rId1"/>
    <sheet name="LUGLIO" sheetId="2" r:id="rId2"/>
    <sheet name="AGOSTO" sheetId="3" r:id="rId3"/>
    <sheet name="SETTEMBRE" sheetId="4" r:id="rId4"/>
    <sheet name="OTTOBRE" sheetId="5" r:id="rId5"/>
    <sheet name="NOVEMBRE" sheetId="6" r:id="rId6"/>
    <sheet name="DICEMBRE" sheetId="7" r:id="rId7"/>
  </sheets>
  <definedNames>
    <definedName name="_xlnm.Print_Area" localSheetId="4">OTTOBRE!$A$1:$I$72</definedName>
  </definedNames>
  <calcPr calcId="125725"/>
</workbook>
</file>

<file path=xl/calcChain.xml><?xml version="1.0" encoding="utf-8"?>
<calcChain xmlns="http://schemas.openxmlformats.org/spreadsheetml/2006/main">
  <c r="H64" i="6"/>
  <c r="F64"/>
  <c r="D32" i="7"/>
  <c r="F32"/>
  <c r="H32"/>
  <c r="B102" i="6"/>
  <c r="D101"/>
  <c r="H101"/>
  <c r="F101"/>
  <c r="F19" i="7"/>
  <c r="D19"/>
  <c r="H19"/>
  <c r="H40"/>
  <c r="F40"/>
  <c r="D40"/>
  <c r="B50"/>
  <c r="H49"/>
  <c r="F49"/>
  <c r="D49"/>
  <c r="B32" i="6"/>
  <c r="D31"/>
  <c r="F31"/>
  <c r="H31"/>
  <c r="B41" i="7" l="1"/>
  <c r="B33"/>
  <c r="B20"/>
  <c r="H87" i="6" l="1"/>
  <c r="F87"/>
  <c r="D87"/>
  <c r="H75"/>
  <c r="F75"/>
  <c r="D75"/>
  <c r="D64"/>
  <c r="H55"/>
  <c r="F55"/>
  <c r="D55"/>
  <c r="F41"/>
  <c r="D41"/>
  <c r="D12"/>
  <c r="F12"/>
  <c r="B13" s="1"/>
  <c r="H12"/>
  <c r="B88"/>
  <c r="H27"/>
  <c r="H39"/>
  <c r="H41" s="1"/>
  <c r="D21" i="4" l="1"/>
  <c r="F21"/>
  <c r="H29"/>
  <c r="F29"/>
  <c r="H40"/>
  <c r="F40"/>
  <c r="D40"/>
  <c r="H15" i="5"/>
  <c r="F15"/>
  <c r="B16" s="1"/>
  <c r="D15"/>
  <c r="H68"/>
  <c r="F68"/>
  <c r="D68"/>
  <c r="D60"/>
  <c r="F60"/>
  <c r="H60"/>
  <c r="H51"/>
  <c r="F51"/>
  <c r="D51"/>
  <c r="D37"/>
  <c r="F37"/>
  <c r="H37"/>
  <c r="H27"/>
  <c r="F27"/>
  <c r="D27"/>
  <c r="B65" i="6" l="1"/>
  <c r="B76"/>
  <c r="B42"/>
  <c r="B56"/>
  <c r="B69" i="5"/>
  <c r="B52"/>
  <c r="B28"/>
  <c r="B61" l="1"/>
  <c r="B38"/>
  <c r="H21" i="4"/>
  <c r="H12"/>
  <c r="F12"/>
  <c r="D12"/>
  <c r="B7" i="3"/>
  <c r="B11"/>
  <c r="C16"/>
  <c r="G16"/>
  <c r="E16"/>
  <c r="B17" s="1"/>
  <c r="E10"/>
  <c r="E6"/>
  <c r="C6"/>
  <c r="D29" i="4"/>
  <c r="B30" s="1"/>
  <c r="G6" i="3"/>
  <c r="C26" i="2"/>
  <c r="C30"/>
  <c r="B31" s="1"/>
  <c r="C12" i="3"/>
  <c r="E12"/>
  <c r="G10"/>
  <c r="C10"/>
  <c r="G16" i="2"/>
  <c r="E26"/>
  <c r="B27" s="1"/>
  <c r="C21"/>
  <c r="B22" s="1"/>
  <c r="E16"/>
  <c r="C16"/>
  <c r="C4"/>
  <c r="G14"/>
  <c r="E30"/>
  <c r="G30"/>
  <c r="E13"/>
  <c r="C20" i="1"/>
  <c r="C6"/>
  <c r="C14" i="2"/>
  <c r="C6"/>
  <c r="C11"/>
  <c r="C23"/>
  <c r="G26"/>
  <c r="C10"/>
  <c r="C17" i="1"/>
  <c r="B18" s="1"/>
  <c r="E17"/>
  <c r="G21" i="2"/>
  <c r="E21"/>
  <c r="G8"/>
  <c r="E8"/>
  <c r="C8"/>
  <c r="G4"/>
  <c r="E4"/>
  <c r="B22" i="1"/>
  <c r="B13"/>
  <c r="G21"/>
  <c r="G17"/>
  <c r="G12"/>
  <c r="G8"/>
  <c r="E21"/>
  <c r="C21"/>
  <c r="C12"/>
  <c r="E12"/>
  <c r="E8"/>
  <c r="C8"/>
  <c r="B22" i="4" l="1"/>
  <c r="B13"/>
  <c r="B41"/>
  <c r="B17" i="2"/>
  <c r="B9" i="1"/>
  <c r="B9" i="2"/>
  <c r="B5"/>
</calcChain>
</file>

<file path=xl/sharedStrings.xml><?xml version="1.0" encoding="utf-8"?>
<sst xmlns="http://schemas.openxmlformats.org/spreadsheetml/2006/main" count="651" uniqueCount="273">
  <si>
    <t>Maanna</t>
  </si>
  <si>
    <t>TRASFERTA</t>
  </si>
  <si>
    <t>ISS PRAGA</t>
  </si>
  <si>
    <t>DIPENDENTE</t>
  </si>
  <si>
    <t>TIPO SPESA</t>
  </si>
  <si>
    <t>Extra Hotel Clarion di Scarafile</t>
  </si>
  <si>
    <t>MALESIA</t>
  </si>
  <si>
    <t>Taxi + Pranzo</t>
  </si>
  <si>
    <t>Scarafile</t>
  </si>
  <si>
    <t>Taxi</t>
  </si>
  <si>
    <t>Busatto</t>
  </si>
  <si>
    <t>Bettini</t>
  </si>
  <si>
    <t xml:space="preserve">Albergo x 2 persone + Bonus albergo </t>
  </si>
  <si>
    <t>Pranzo x 2</t>
  </si>
  <si>
    <t>Luppi</t>
  </si>
  <si>
    <t>Extra Hotel Clarion + Bar Hotel Clarion + 1 taxi + € 129, 84 senza giustificativo</t>
  </si>
  <si>
    <t>LONDRA</t>
  </si>
  <si>
    <t>€ 200 circa per pranzi + il resto bus &amp; metro</t>
  </si>
  <si>
    <t>MAROCCO</t>
  </si>
  <si>
    <t>Ornaghi</t>
  </si>
  <si>
    <t>Ristorante x 2 persone + taxi</t>
  </si>
  <si>
    <t>Milan</t>
  </si>
  <si>
    <t>Metro + taxi</t>
  </si>
  <si>
    <t>SPESE PER VIAGGIO (autostrada/auto/treno x Malpensa ecc)</t>
  </si>
  <si>
    <t>GG TRASFERTA</t>
  </si>
  <si>
    <t>06/06/11 - 08/06/11</t>
  </si>
  <si>
    <t>14/06/11 - 17/06/11</t>
  </si>
  <si>
    <t>25/06/11 - 29/06/11</t>
  </si>
  <si>
    <t>27/06/11 - 01/07/11</t>
  </si>
  <si>
    <t>PRENOTAZIONI/PAGAMENTI ANTICIPATI (alberghi, meeting room ecc)</t>
  </si>
  <si>
    <t>TOT. PARZIALE</t>
  </si>
  <si>
    <t>TOT. COMPLESSIVO *</t>
  </si>
  <si>
    <t>TOT. COMPLESSIVO</t>
  </si>
  <si>
    <t>TOT. COMPLESSIVO **</t>
  </si>
  <si>
    <t>IMPORTO €</t>
  </si>
  <si>
    <t xml:space="preserve">Albergo </t>
  </si>
  <si>
    <t>Trasfer andata aeroporto/albergo</t>
  </si>
  <si>
    <t>Meeting room</t>
  </si>
  <si>
    <t>Transfer ritorno Hotel Clarion + extra</t>
  </si>
  <si>
    <t>2 Cene x 5 persone + 3 taxi + 1 transfer ritorno Hotel Clarion</t>
  </si>
  <si>
    <t>RIYADH - ARABIA SAUDITA</t>
  </si>
  <si>
    <t>13/07/11 - 18/07/11</t>
  </si>
  <si>
    <t>STATI UNITI - NATIA</t>
  </si>
  <si>
    <t>Pelliccione</t>
  </si>
  <si>
    <t>14/07/11 - 25/07/11</t>
  </si>
  <si>
    <t>BRASILIA ISS</t>
  </si>
  <si>
    <t>Valleri</t>
  </si>
  <si>
    <t>25/07/11 - 28/07/11</t>
  </si>
  <si>
    <t>ROMA</t>
  </si>
  <si>
    <t>2 Taxi + 1 Cena</t>
  </si>
  <si>
    <t>POlIZIA SVIZZERA</t>
  </si>
  <si>
    <t>3 Taxi + Extra</t>
  </si>
  <si>
    <t>CANADA</t>
  </si>
  <si>
    <t>14/07/11 - 15/07/11</t>
  </si>
  <si>
    <t>Hotel + Extra</t>
  </si>
  <si>
    <t>Extra (pranzi ecc)</t>
  </si>
  <si>
    <t>de Giovanni</t>
  </si>
  <si>
    <t>2 Pranzi</t>
  </si>
  <si>
    <t>5 Taxi + pranzi</t>
  </si>
  <si>
    <t xml:space="preserve">Pranzi + Extra hotel x 2 </t>
  </si>
  <si>
    <t>Hotel</t>
  </si>
  <si>
    <t>Meeting room + Extra hotel</t>
  </si>
  <si>
    <t>9 Taxi + 2 Cene + 1 Colazione</t>
  </si>
  <si>
    <t>Extra</t>
  </si>
  <si>
    <t>PRENOTAZIONI/PAGAMENTI (alberghi, meeting room ecc)</t>
  </si>
  <si>
    <t>Pagamento Anticipato x Hotel</t>
  </si>
  <si>
    <t>Hotel + Extra hotel</t>
  </si>
  <si>
    <t>ROMANIA</t>
  </si>
  <si>
    <t xml:space="preserve"> 1 Cena x 2</t>
  </si>
  <si>
    <t>01/08/11 - 02/08/11</t>
  </si>
  <si>
    <t>Albergo x 2</t>
  </si>
  <si>
    <t>1 Pranzo + 1 Cena + Varie</t>
  </si>
  <si>
    <t>FRANCIA</t>
  </si>
  <si>
    <t>06/07/11 - 10/07/11</t>
  </si>
  <si>
    <t>TURCHIA</t>
  </si>
  <si>
    <t>01/08/11 - 04/08/11</t>
  </si>
  <si>
    <t xml:space="preserve">TOT. COMPLESSIVO </t>
  </si>
  <si>
    <t>1 Colazione + 1 Pranzo + 3 Cene</t>
  </si>
  <si>
    <t>7 Taxi</t>
  </si>
  <si>
    <r>
      <rPr>
        <sz val="11"/>
        <color rgb="FFFF00FF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Mancano note spese Valleri, Pelliccione</t>
    </r>
  </si>
  <si>
    <t>OMAN</t>
  </si>
  <si>
    <t>11/09/11 - 16/09/11</t>
  </si>
  <si>
    <t>3 Taxi</t>
  </si>
  <si>
    <t>Visto</t>
  </si>
  <si>
    <t>1 Colazione x 2</t>
  </si>
  <si>
    <t>SPESE X VIAGGIO (autostrada/auto/treno ecc)</t>
  </si>
  <si>
    <t>SPESE VARIE (pranzi, taxi ecc)</t>
  </si>
  <si>
    <t>VARSAVIA</t>
  </si>
  <si>
    <t>16/09/11 - 17/09/11</t>
  </si>
  <si>
    <t>Break x 2</t>
  </si>
  <si>
    <t>PARIGI</t>
  </si>
  <si>
    <t>BERLINO</t>
  </si>
  <si>
    <t>21/09/11 - 22/09/11</t>
  </si>
  <si>
    <t>26/09/11 - 28/09/11</t>
  </si>
  <si>
    <t>Colazione</t>
  </si>
  <si>
    <t>Parcheggio</t>
  </si>
  <si>
    <t>Varie</t>
  </si>
  <si>
    <t>1 Pranzo + 1 Cena + Upgrade to Executive x 3 persone</t>
  </si>
  <si>
    <t>2 Taxi + Parcheggio</t>
  </si>
  <si>
    <t>Autostrada + Parcheggio</t>
  </si>
  <si>
    <t>1 Taxi</t>
  </si>
  <si>
    <t>4 Pranzi/Cene x 3 + 1 Colazione + 1 Taxi</t>
  </si>
  <si>
    <t>1 Pranzo x 2 + 1 Colazione + Varie</t>
  </si>
  <si>
    <t>1 Cena + 1 Colazione</t>
  </si>
  <si>
    <t>Autostrada</t>
  </si>
  <si>
    <t>5 Pasti</t>
  </si>
  <si>
    <t>8 Taxi</t>
  </si>
  <si>
    <t>KM</t>
  </si>
  <si>
    <t>Extra albergo x 2</t>
  </si>
  <si>
    <t xml:space="preserve">Aereo x 2 </t>
  </si>
  <si>
    <t>ALBERGO X 2</t>
  </si>
  <si>
    <t>PAG. ANTICIPATO</t>
  </si>
  <si>
    <t>ESQUIRE</t>
  </si>
  <si>
    <t>Aereo x 3</t>
  </si>
  <si>
    <t>EASYJET</t>
  </si>
  <si>
    <t>Albergo x 3 + Meeting room</t>
  </si>
  <si>
    <t>Aereo x 2</t>
  </si>
  <si>
    <t>ISS USA</t>
  </si>
  <si>
    <t>SPESE VARIE in trasferta (pranzi, taxi ecc)</t>
  </si>
  <si>
    <t>Washington</t>
  </si>
  <si>
    <t>03/10/11 - 14/10/11</t>
  </si>
  <si>
    <t>Egitto</t>
  </si>
  <si>
    <t>07/10/11 - 13/10/11</t>
  </si>
  <si>
    <t>Cornelli</t>
  </si>
  <si>
    <t xml:space="preserve">Bettini </t>
  </si>
  <si>
    <t xml:space="preserve">Luppi </t>
  </si>
  <si>
    <t xml:space="preserve">Pelliccione </t>
  </si>
  <si>
    <t xml:space="preserve">Busatto </t>
  </si>
  <si>
    <t>10/10/11 - 14/10/11</t>
  </si>
  <si>
    <t>Milipol Parigi</t>
  </si>
  <si>
    <t>17/10/11 - 21/10/11</t>
  </si>
  <si>
    <t>Bangladesh</t>
  </si>
  <si>
    <t>10/10/11 - 12/10/11</t>
  </si>
  <si>
    <t>Londra</t>
  </si>
  <si>
    <t>26/10/11 - 27/10/11</t>
  </si>
  <si>
    <t>Extra albergo</t>
  </si>
  <si>
    <t>Autostrada e carburante</t>
  </si>
  <si>
    <t>Pranzo</t>
  </si>
  <si>
    <t>2 Taxi</t>
  </si>
  <si>
    <t>Metro</t>
  </si>
  <si>
    <t>Adattatore</t>
  </si>
  <si>
    <t>Pranzi + Cene</t>
  </si>
  <si>
    <t>Saldo albergo Plaza</t>
  </si>
  <si>
    <t>2 Cene</t>
  </si>
  <si>
    <t>2 Imbarchi bagagli</t>
  </si>
  <si>
    <t>Autobus To-Malpensa + Autostrada Mi-To + 2 Taxi</t>
  </si>
  <si>
    <t>2 Pranzi + Varie</t>
  </si>
  <si>
    <t>2 Cene (Scalo Dubai)</t>
  </si>
  <si>
    <t>1 Taxi + Metro</t>
  </si>
  <si>
    <t>Cena</t>
  </si>
  <si>
    <t>Parcheggio aeroporto</t>
  </si>
  <si>
    <t>Albergo</t>
  </si>
  <si>
    <t>1 Pranzo + 1 Cena</t>
  </si>
  <si>
    <t>Varie (Acquisto HW,cavi etc)</t>
  </si>
  <si>
    <t>1 Pranzo</t>
  </si>
  <si>
    <t xml:space="preserve">2 Cene </t>
  </si>
  <si>
    <t>4 Taxi</t>
  </si>
  <si>
    <t>9 Cene + Colazioni + Varie</t>
  </si>
  <si>
    <t>Colazione  (Scalo Heathrow)</t>
  </si>
  <si>
    <t>3 Cene</t>
  </si>
  <si>
    <t>ESTA</t>
  </si>
  <si>
    <t>Pranzi</t>
  </si>
  <si>
    <t>1 Taxi + 1 Parcheggio</t>
  </si>
  <si>
    <t>1 Taxi + 3 Parcheggi</t>
  </si>
  <si>
    <t>Extra hotel Cassa NY (da imputare a FBI o ISS)</t>
  </si>
  <si>
    <t>3 Cene + Varie</t>
  </si>
  <si>
    <t>2 Cene + Colazione</t>
  </si>
  <si>
    <t>Cabin baggage Aereo</t>
  </si>
  <si>
    <t>Aereo</t>
  </si>
  <si>
    <t>ALITALIA</t>
  </si>
  <si>
    <t>Aereo x 4</t>
  </si>
  <si>
    <t>Aereo x Valleri+Bettini+Luppi</t>
  </si>
  <si>
    <t>Albergo (pagato il 50%, l'altro 50% rimborsato dall'albergo)</t>
  </si>
  <si>
    <t>Albergo(pagati solo 40 USD, gli altri 540 USD pagati da GNSE)</t>
  </si>
  <si>
    <t>Albergo Cassa NY</t>
  </si>
  <si>
    <t>Albergo Plaza Washington</t>
  </si>
  <si>
    <t>Jakarta</t>
  </si>
  <si>
    <t>05-12/11/2011</t>
  </si>
  <si>
    <t>07-09/11/2011</t>
  </si>
  <si>
    <t>Bruxelles</t>
  </si>
  <si>
    <t>08-10/11/2011</t>
  </si>
  <si>
    <t>Tel Aviv</t>
  </si>
  <si>
    <t>Russo</t>
  </si>
  <si>
    <t>12-17/11/2011</t>
  </si>
  <si>
    <t>Vincenzetti</t>
  </si>
  <si>
    <t>D'Alessio</t>
  </si>
  <si>
    <t>New York</t>
  </si>
  <si>
    <t>14-15/11/2011</t>
  </si>
  <si>
    <t>Parigi</t>
  </si>
  <si>
    <t>22-24/11/2011</t>
  </si>
  <si>
    <t>Riga-Lettonia</t>
  </si>
  <si>
    <t>Pranzi e cene</t>
  </si>
  <si>
    <t>5 Taxi</t>
  </si>
  <si>
    <t>Albergo x 4</t>
  </si>
  <si>
    <t>Biglietti treno</t>
  </si>
  <si>
    <t>Varie viaggio</t>
  </si>
  <si>
    <t>Biglietti treno + 1 taxi</t>
  </si>
  <si>
    <t>1° Albergo (poi cambiato)</t>
  </si>
  <si>
    <t>Parcheggio+autostrada</t>
  </si>
  <si>
    <t>Carburante</t>
  </si>
  <si>
    <t>Biglietto treno + 2 taxi</t>
  </si>
  <si>
    <t>Varie (di cui € 323 Apple)</t>
  </si>
  <si>
    <t>Tassa imbarco x 2</t>
  </si>
  <si>
    <t>Visto x 2</t>
  </si>
  <si>
    <t>Pranzo e varie</t>
  </si>
  <si>
    <t>Passaporto</t>
  </si>
  <si>
    <t>Pranzi, cene, break</t>
  </si>
  <si>
    <t>Autostrada, parcheggio e carburante</t>
  </si>
  <si>
    <t>Marocco</t>
  </si>
  <si>
    <t>23-24/11/2011</t>
  </si>
  <si>
    <t>Visto Marocco</t>
  </si>
  <si>
    <t>Colazione + pranzo</t>
  </si>
  <si>
    <t>Taxi e metro</t>
  </si>
  <si>
    <t>Passaporti</t>
  </si>
  <si>
    <t>Skype</t>
  </si>
  <si>
    <t>Extra albergo x 3</t>
  </si>
  <si>
    <t>Volo x 2</t>
  </si>
  <si>
    <t>Volo x 4</t>
  </si>
  <si>
    <t>Volo Luppi + de Giovanni</t>
  </si>
  <si>
    <t xml:space="preserve">Volo </t>
  </si>
  <si>
    <t>Volo x 3</t>
  </si>
  <si>
    <t>Volo Pelliccione</t>
  </si>
  <si>
    <t>Volo Scarafile</t>
  </si>
  <si>
    <t>Volo Maanna</t>
  </si>
  <si>
    <t xml:space="preserve">Albergo x 2 </t>
  </si>
  <si>
    <t>Volo Milan</t>
  </si>
  <si>
    <t>Colazione+cena</t>
  </si>
  <si>
    <t>Berlino</t>
  </si>
  <si>
    <t>22-23/11/2011</t>
  </si>
  <si>
    <t>Bettini Marco</t>
  </si>
  <si>
    <t>Mostapha Maanna</t>
  </si>
  <si>
    <t>Massimiliano Luppi</t>
  </si>
  <si>
    <t>Fabrizio Cornelli</t>
  </si>
  <si>
    <t>Marco Valleri</t>
  </si>
  <si>
    <t>Alberto Pelliccione</t>
  </si>
  <si>
    <t>Cordoni Danilo</t>
  </si>
  <si>
    <t>Ornaghi Alberto</t>
  </si>
  <si>
    <t>de Giovanni Fulvio</t>
  </si>
  <si>
    <t>06-18/12/2011</t>
  </si>
  <si>
    <t>ISS Kuala Lumpur</t>
  </si>
  <si>
    <t>13-16/12/2011</t>
  </si>
  <si>
    <t>Marocco (Rabat)</t>
  </si>
  <si>
    <t>Autostrada + carburante</t>
  </si>
  <si>
    <t>Parcheggio + carburante</t>
  </si>
  <si>
    <t>Treno</t>
  </si>
  <si>
    <t>1 Cena</t>
  </si>
  <si>
    <t>Varie (giornali)</t>
  </si>
  <si>
    <t>Maanna Mostapha</t>
  </si>
  <si>
    <t>Varie (Safety Bag)</t>
  </si>
  <si>
    <t>17-20/12/2011</t>
  </si>
  <si>
    <t>Libano (Beirut)</t>
  </si>
  <si>
    <t>Russia (Mosca)</t>
  </si>
  <si>
    <t>07-09/12/2011</t>
  </si>
  <si>
    <t>Scarafile Alessandro</t>
  </si>
  <si>
    <t>Autobus</t>
  </si>
  <si>
    <t>Pedaggio?</t>
  </si>
  <si>
    <t>3 Cene + 1 Pranzo + 1 Colazione</t>
  </si>
  <si>
    <t>Parcheggio + Autostrada</t>
  </si>
  <si>
    <t>Pasto</t>
  </si>
  <si>
    <t>Albergo CC Russo</t>
  </si>
  <si>
    <t>07-08/11/2011</t>
  </si>
  <si>
    <t>Volo x 6</t>
  </si>
  <si>
    <t>Volo</t>
  </si>
  <si>
    <t xml:space="preserve">Extra albergo </t>
  </si>
  <si>
    <t>Biglietto treno</t>
  </si>
  <si>
    <t>2 Colazioni</t>
  </si>
  <si>
    <t>Off's For Men</t>
  </si>
  <si>
    <t>Albergo x 3</t>
  </si>
  <si>
    <t>Autostrada + Carburante</t>
  </si>
  <si>
    <t>3 Pranzi/Cene</t>
  </si>
  <si>
    <t>PRENOTAZIONI/PAGAMENTI ANTICIPATI (alberghi, voli, meeting room ecc)</t>
  </si>
  <si>
    <t>Volo ritorno</t>
  </si>
  <si>
    <t>2 Pranzi/Cene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</si>
</sst>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8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wrapText="1"/>
    </xf>
    <xf numFmtId="6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8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6" fontId="0" fillId="0" borderId="2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8" fontId="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14" fontId="0" fillId="0" borderId="14" xfId="0" applyNumberFormat="1" applyBorder="1"/>
    <xf numFmtId="14" fontId="0" fillId="0" borderId="0" xfId="0" applyNumberFormat="1" applyBorder="1"/>
    <xf numFmtId="8" fontId="0" fillId="0" borderId="5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15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8" fontId="0" fillId="0" borderId="0" xfId="0" applyNumberFormat="1" applyBorder="1" applyAlignment="1">
      <alignment horizontal="left"/>
    </xf>
    <xf numFmtId="0" fontId="0" fillId="0" borderId="5" xfId="0" applyBorder="1"/>
    <xf numFmtId="0" fontId="0" fillId="0" borderId="11" xfId="0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9" xfId="0" applyNumberFormat="1" applyBorder="1"/>
    <xf numFmtId="8" fontId="0" fillId="0" borderId="5" xfId="0" applyNumberFormat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6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8" fontId="1" fillId="0" borderId="8" xfId="0" applyNumberFormat="1" applyFont="1" applyFill="1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14" fontId="0" fillId="0" borderId="10" xfId="0" applyNumberFormat="1" applyBorder="1"/>
    <xf numFmtId="14" fontId="0" fillId="0" borderId="9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8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Border="1"/>
    <xf numFmtId="14" fontId="0" fillId="0" borderId="10" xfId="0" applyNumberFormat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0" fontId="0" fillId="0" borderId="0" xfId="0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>
      <selection activeCell="F1" sqref="F1:F1048576"/>
    </sheetView>
  </sheetViews>
  <sheetFormatPr defaultRowHeight="15"/>
  <cols>
    <col min="1" max="1" width="21.28515625" customWidth="1"/>
    <col min="2" max="2" width="13" customWidth="1"/>
    <col min="3" max="3" width="11.7109375" customWidth="1"/>
    <col min="4" max="4" width="33.7109375" customWidth="1"/>
    <col min="5" max="5" width="36.5703125" customWidth="1"/>
    <col min="6" max="6" width="18.42578125" customWidth="1"/>
    <col min="7" max="7" width="26.7109375" customWidth="1"/>
    <col min="8" max="8" width="13.85546875" customWidth="1"/>
  </cols>
  <sheetData>
    <row r="1" spans="1:10" s="6" customFormat="1" ht="54" customHeight="1" thickBot="1">
      <c r="A1" s="2" t="s">
        <v>1</v>
      </c>
      <c r="B1" s="3" t="s">
        <v>3</v>
      </c>
      <c r="C1" s="3" t="s">
        <v>34</v>
      </c>
      <c r="D1" s="3" t="s">
        <v>4</v>
      </c>
      <c r="E1" s="5" t="s">
        <v>23</v>
      </c>
      <c r="F1" s="3" t="s">
        <v>24</v>
      </c>
      <c r="G1" s="112" t="s">
        <v>29</v>
      </c>
      <c r="H1" s="113"/>
    </row>
    <row r="2" spans="1:10" s="6" customFormat="1">
      <c r="A2" s="7" t="s">
        <v>2</v>
      </c>
      <c r="B2" s="8" t="s">
        <v>0</v>
      </c>
      <c r="C2" s="9">
        <v>65.48</v>
      </c>
      <c r="D2" s="8" t="s">
        <v>5</v>
      </c>
      <c r="E2" s="8"/>
      <c r="F2" s="8" t="s">
        <v>26</v>
      </c>
      <c r="G2" s="25">
        <v>2400</v>
      </c>
      <c r="H2" s="27" t="s">
        <v>35</v>
      </c>
    </row>
    <row r="3" spans="1:10" s="6" customFormat="1">
      <c r="A3" s="11" t="s">
        <v>2</v>
      </c>
      <c r="B3" s="12" t="s">
        <v>8</v>
      </c>
      <c r="C3" s="13">
        <v>53.82</v>
      </c>
      <c r="D3" s="12" t="s">
        <v>9</v>
      </c>
      <c r="E3" s="13">
        <v>57.99</v>
      </c>
      <c r="F3" s="12"/>
      <c r="G3" s="12"/>
      <c r="H3" s="14"/>
      <c r="J3" s="26"/>
    </row>
    <row r="4" spans="1:10" s="6" customFormat="1" ht="45">
      <c r="A4" s="11" t="s">
        <v>2</v>
      </c>
      <c r="B4" s="12" t="s">
        <v>10</v>
      </c>
      <c r="C4" s="13">
        <v>50.73</v>
      </c>
      <c r="D4" s="12" t="s">
        <v>38</v>
      </c>
      <c r="E4" s="12"/>
      <c r="F4" s="12"/>
      <c r="G4" s="16">
        <v>77</v>
      </c>
      <c r="H4" s="28" t="s">
        <v>36</v>
      </c>
    </row>
    <row r="5" spans="1:10" s="6" customFormat="1" ht="30">
      <c r="A5" s="11" t="s">
        <v>2</v>
      </c>
      <c r="B5" s="12" t="s">
        <v>11</v>
      </c>
      <c r="C5" s="13">
        <v>698.04</v>
      </c>
      <c r="D5" s="15" t="s">
        <v>39</v>
      </c>
      <c r="E5" s="16">
        <v>60</v>
      </c>
      <c r="F5" s="12"/>
      <c r="G5" s="16">
        <v>1584</v>
      </c>
      <c r="H5" s="14" t="s">
        <v>37</v>
      </c>
    </row>
    <row r="6" spans="1:10" s="6" customFormat="1">
      <c r="A6" s="11" t="s">
        <v>2</v>
      </c>
      <c r="B6" s="12" t="s">
        <v>56</v>
      </c>
      <c r="C6" s="13">
        <f>179.81+4.8</f>
        <v>184.61</v>
      </c>
      <c r="D6" s="15" t="s">
        <v>57</v>
      </c>
      <c r="E6" s="16">
        <v>38</v>
      </c>
      <c r="F6" s="12"/>
      <c r="G6" s="16"/>
      <c r="H6" s="14"/>
    </row>
    <row r="7" spans="1:10" s="6" customFormat="1" ht="45">
      <c r="A7" s="11" t="s">
        <v>2</v>
      </c>
      <c r="B7" s="12" t="s">
        <v>14</v>
      </c>
      <c r="C7" s="13">
        <v>376.74</v>
      </c>
      <c r="D7" s="15" t="s">
        <v>15</v>
      </c>
      <c r="E7" s="16">
        <v>170</v>
      </c>
      <c r="F7" s="12"/>
      <c r="G7" s="12"/>
      <c r="H7" s="14"/>
    </row>
    <row r="8" spans="1:10" s="6" customFormat="1">
      <c r="A8" s="17" t="s">
        <v>30</v>
      </c>
      <c r="B8" s="12"/>
      <c r="C8" s="18">
        <f>SUM(C2:C7)</f>
        <v>1429.4199999999998</v>
      </c>
      <c r="D8" s="15"/>
      <c r="E8" s="18">
        <f>SUM(E2:E7)</f>
        <v>325.99</v>
      </c>
      <c r="F8" s="12"/>
      <c r="G8" s="18">
        <f>SUM(G2:G7)</f>
        <v>4061</v>
      </c>
      <c r="H8" s="14"/>
    </row>
    <row r="9" spans="1:10" s="6" customFormat="1" ht="15.75" thickBot="1">
      <c r="A9" s="19" t="s">
        <v>31</v>
      </c>
      <c r="B9" s="29">
        <f>SUM(C8+E8+G8)</f>
        <v>5816.41</v>
      </c>
      <c r="C9" s="21"/>
      <c r="D9" s="22"/>
      <c r="E9" s="21"/>
      <c r="F9" s="20"/>
      <c r="G9" s="20"/>
      <c r="H9" s="23"/>
    </row>
    <row r="10" spans="1:10" s="6" customFormat="1" ht="30">
      <c r="A10" s="7" t="s">
        <v>16</v>
      </c>
      <c r="B10" s="8" t="s">
        <v>14</v>
      </c>
      <c r="C10" s="9">
        <v>273.19</v>
      </c>
      <c r="D10" s="24" t="s">
        <v>17</v>
      </c>
      <c r="E10" s="8"/>
      <c r="F10" s="8" t="s">
        <v>25</v>
      </c>
      <c r="G10" s="25">
        <v>437</v>
      </c>
      <c r="H10" s="10" t="s">
        <v>35</v>
      </c>
    </row>
    <row r="11" spans="1:10" s="6" customFormat="1">
      <c r="A11" s="11" t="s">
        <v>16</v>
      </c>
      <c r="B11" s="12" t="s">
        <v>21</v>
      </c>
      <c r="C11" s="13">
        <v>96.88</v>
      </c>
      <c r="D11" s="12" t="s">
        <v>22</v>
      </c>
      <c r="E11" s="16">
        <v>60</v>
      </c>
      <c r="F11" s="12"/>
      <c r="G11" s="12"/>
      <c r="H11" s="14"/>
    </row>
    <row r="12" spans="1:10" s="6" customFormat="1">
      <c r="A12" s="17" t="s">
        <v>30</v>
      </c>
      <c r="B12" s="12"/>
      <c r="C12" s="18">
        <f>SUM(C10:C11)</f>
        <v>370.07</v>
      </c>
      <c r="D12" s="12"/>
      <c r="E12" s="18">
        <f>SUM(E10:E11)</f>
        <v>60</v>
      </c>
      <c r="F12" s="12"/>
      <c r="G12" s="18">
        <f>SUM(G10:G11)</f>
        <v>437</v>
      </c>
      <c r="H12" s="14"/>
    </row>
    <row r="13" spans="1:10" s="6" customFormat="1" ht="15.75" thickBot="1">
      <c r="A13" s="19" t="s">
        <v>32</v>
      </c>
      <c r="B13" s="29">
        <f>SUM(C12+E12+G12)</f>
        <v>867.06999999999994</v>
      </c>
      <c r="C13" s="21"/>
      <c r="D13" s="20"/>
      <c r="E13" s="20"/>
      <c r="F13" s="20"/>
      <c r="G13" s="20"/>
      <c r="H13" s="23"/>
    </row>
    <row r="14" spans="1:10" s="6" customFormat="1">
      <c r="A14" s="7" t="s">
        <v>6</v>
      </c>
      <c r="B14" s="8" t="s">
        <v>0</v>
      </c>
      <c r="C14" s="9">
        <v>224.92</v>
      </c>
      <c r="D14" s="8" t="s">
        <v>7</v>
      </c>
      <c r="F14" s="8" t="s">
        <v>27</v>
      </c>
      <c r="G14" s="8"/>
      <c r="H14" s="10"/>
    </row>
    <row r="15" spans="1:10" s="6" customFormat="1">
      <c r="A15" s="11" t="s">
        <v>6</v>
      </c>
      <c r="B15" s="12" t="s">
        <v>11</v>
      </c>
      <c r="C15" s="13">
        <v>739.34</v>
      </c>
      <c r="D15" s="12" t="s">
        <v>12</v>
      </c>
      <c r="E15" s="12"/>
      <c r="F15" s="12"/>
      <c r="G15" s="12"/>
      <c r="H15" s="14"/>
    </row>
    <row r="16" spans="1:10" s="6" customFormat="1">
      <c r="A16" s="11" t="s">
        <v>6</v>
      </c>
      <c r="B16" s="12" t="s">
        <v>11</v>
      </c>
      <c r="C16" s="13">
        <v>77.849999999999994</v>
      </c>
      <c r="D16" s="12" t="s">
        <v>13</v>
      </c>
      <c r="E16" s="16">
        <v>50</v>
      </c>
      <c r="F16" s="12"/>
      <c r="G16" s="12"/>
      <c r="H16" s="14"/>
    </row>
    <row r="17" spans="1:8" s="6" customFormat="1">
      <c r="A17" s="17" t="s">
        <v>30</v>
      </c>
      <c r="B17" s="12"/>
      <c r="C17" s="18">
        <f>SUM(C14:C16)</f>
        <v>1042.1099999999999</v>
      </c>
      <c r="D17" s="12"/>
      <c r="E17" s="18">
        <f>SUM(E14:E16)</f>
        <v>50</v>
      </c>
      <c r="F17" s="12"/>
      <c r="G17" s="18">
        <f>SUM(G14:G16)</f>
        <v>0</v>
      </c>
      <c r="H17" s="14"/>
    </row>
    <row r="18" spans="1:8" s="6" customFormat="1" ht="15.75" thickBot="1">
      <c r="A18" s="19" t="s">
        <v>32</v>
      </c>
      <c r="B18" s="29">
        <f>SUM(C17+E17+G17)</f>
        <v>1092.1099999999999</v>
      </c>
      <c r="C18" s="21"/>
      <c r="D18" s="20"/>
      <c r="E18" s="21"/>
      <c r="F18" s="20"/>
      <c r="G18" s="20"/>
      <c r="H18" s="23"/>
    </row>
    <row r="19" spans="1:8" s="6" customFormat="1">
      <c r="A19" s="30" t="s">
        <v>18</v>
      </c>
      <c r="B19" s="8" t="s">
        <v>19</v>
      </c>
      <c r="C19" s="9">
        <v>90</v>
      </c>
      <c r="D19" s="8" t="s">
        <v>20</v>
      </c>
      <c r="E19" s="25">
        <v>67</v>
      </c>
      <c r="F19" s="8" t="s">
        <v>28</v>
      </c>
      <c r="G19" s="25">
        <v>1278</v>
      </c>
      <c r="H19" s="10" t="s">
        <v>35</v>
      </c>
    </row>
    <row r="20" spans="1:8" s="6" customFormat="1">
      <c r="A20" s="11" t="s">
        <v>18</v>
      </c>
      <c r="B20" s="12" t="s">
        <v>56</v>
      </c>
      <c r="C20" s="13">
        <f>170+107</f>
        <v>277</v>
      </c>
      <c r="D20" s="12" t="s">
        <v>59</v>
      </c>
      <c r="E20" s="16">
        <v>23.9</v>
      </c>
      <c r="F20" s="12"/>
      <c r="G20" s="16"/>
      <c r="H20" s="14"/>
    </row>
    <row r="21" spans="1:8" s="6" customFormat="1">
      <c r="A21" s="17" t="s">
        <v>30</v>
      </c>
      <c r="B21" s="12"/>
      <c r="C21" s="18">
        <f>SUM(C19)</f>
        <v>90</v>
      </c>
      <c r="D21" s="12"/>
      <c r="E21" s="18">
        <f>SUM(E19)</f>
        <v>67</v>
      </c>
      <c r="F21" s="12"/>
      <c r="G21" s="18">
        <f>SUM(G19)</f>
        <v>1278</v>
      </c>
      <c r="H21" s="14"/>
    </row>
    <row r="22" spans="1:8" s="6" customFormat="1" ht="15.75" thickBot="1">
      <c r="A22" s="19" t="s">
        <v>33</v>
      </c>
      <c r="B22" s="29">
        <f>SUM(C21+E21+G21)</f>
        <v>1435</v>
      </c>
      <c r="C22" s="21"/>
      <c r="D22" s="20"/>
      <c r="E22" s="21"/>
      <c r="F22" s="20"/>
      <c r="G22" s="20"/>
      <c r="H22" s="23"/>
    </row>
    <row r="23" spans="1:8">
      <c r="C23" s="1"/>
    </row>
    <row r="24" spans="1:8">
      <c r="A24" t="s">
        <v>79</v>
      </c>
      <c r="C24" s="1"/>
    </row>
    <row r="25" spans="1:8">
      <c r="C25" s="1"/>
    </row>
    <row r="26" spans="1:8">
      <c r="C26" s="1"/>
    </row>
    <row r="27" spans="1:8">
      <c r="C27" s="1"/>
    </row>
    <row r="28" spans="1:8">
      <c r="C28" s="1"/>
    </row>
    <row r="29" spans="1:8">
      <c r="C29" s="1"/>
    </row>
    <row r="30" spans="1:8">
      <c r="C30" s="1"/>
    </row>
    <row r="31" spans="1:8">
      <c r="C31" s="1"/>
    </row>
    <row r="32" spans="1:8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B30" sqref="B30"/>
    </sheetView>
  </sheetViews>
  <sheetFormatPr defaultRowHeight="15"/>
  <cols>
    <col min="1" max="1" width="21.28515625" customWidth="1"/>
    <col min="2" max="2" width="13" customWidth="1"/>
    <col min="3" max="3" width="11.7109375" customWidth="1"/>
    <col min="4" max="4" width="33.7109375" customWidth="1"/>
    <col min="5" max="5" width="36.5703125" customWidth="1"/>
    <col min="6" max="6" width="18.42578125" customWidth="1"/>
    <col min="7" max="7" width="26.7109375" customWidth="1"/>
    <col min="8" max="8" width="13.85546875" customWidth="1"/>
  </cols>
  <sheetData>
    <row r="1" spans="1:8" s="6" customFormat="1" ht="54" customHeight="1" thickBot="1">
      <c r="A1" s="2" t="s">
        <v>1</v>
      </c>
      <c r="B1" s="3" t="s">
        <v>3</v>
      </c>
      <c r="C1" s="3" t="s">
        <v>34</v>
      </c>
      <c r="D1" s="3" t="s">
        <v>4</v>
      </c>
      <c r="E1" s="5" t="s">
        <v>23</v>
      </c>
      <c r="F1" s="3" t="s">
        <v>24</v>
      </c>
      <c r="G1" s="112" t="s">
        <v>64</v>
      </c>
      <c r="H1" s="113"/>
    </row>
    <row r="2" spans="1:8" s="6" customFormat="1" ht="30">
      <c r="A2" s="31" t="s">
        <v>40</v>
      </c>
      <c r="B2" s="8" t="s">
        <v>0</v>
      </c>
      <c r="C2" s="9">
        <v>350</v>
      </c>
      <c r="D2" s="8" t="s">
        <v>62</v>
      </c>
      <c r="E2" s="8"/>
      <c r="F2" s="8" t="s">
        <v>41</v>
      </c>
      <c r="G2" s="25">
        <v>530</v>
      </c>
      <c r="H2" s="27" t="s">
        <v>60</v>
      </c>
    </row>
    <row r="3" spans="1:8" s="6" customFormat="1">
      <c r="A3" s="32"/>
      <c r="B3" s="12"/>
      <c r="C3" s="13"/>
      <c r="D3" s="12"/>
      <c r="E3" s="12"/>
      <c r="F3" s="12"/>
      <c r="G3" s="16"/>
      <c r="H3" s="28"/>
    </row>
    <row r="4" spans="1:8" s="6" customFormat="1">
      <c r="A4" s="17" t="s">
        <v>30</v>
      </c>
      <c r="B4" s="12"/>
      <c r="C4" s="18">
        <f>SUM(C2:C2)</f>
        <v>350</v>
      </c>
      <c r="D4" s="15"/>
      <c r="E4" s="18">
        <f>SUM(E2:E2)</f>
        <v>0</v>
      </c>
      <c r="F4" s="12"/>
      <c r="G4" s="18">
        <f>SUM(G2:G2)</f>
        <v>530</v>
      </c>
      <c r="H4" s="14"/>
    </row>
    <row r="5" spans="1:8" s="6" customFormat="1" ht="15.75" thickBot="1">
      <c r="A5" s="19" t="s">
        <v>31</v>
      </c>
      <c r="B5" s="29">
        <f>SUM(C4+E4+G4)</f>
        <v>880</v>
      </c>
      <c r="C5" s="21"/>
      <c r="D5" s="22"/>
      <c r="E5" s="21"/>
      <c r="F5" s="20"/>
      <c r="G5" s="20"/>
      <c r="H5" s="23"/>
    </row>
    <row r="6" spans="1:8" s="6" customFormat="1">
      <c r="A6" s="30" t="s">
        <v>42</v>
      </c>
      <c r="B6" s="8" t="s">
        <v>43</v>
      </c>
      <c r="C6" s="9">
        <f>4.2+415</f>
        <v>419.2</v>
      </c>
      <c r="D6" s="24" t="s">
        <v>55</v>
      </c>
      <c r="E6" s="8">
        <v>55.5</v>
      </c>
      <c r="F6" s="8" t="s">
        <v>44</v>
      </c>
      <c r="G6" s="25">
        <v>374.34</v>
      </c>
      <c r="H6" s="10" t="s">
        <v>54</v>
      </c>
    </row>
    <row r="7" spans="1:8" s="6" customFormat="1">
      <c r="A7" s="11"/>
      <c r="B7" s="12"/>
      <c r="C7" s="13"/>
      <c r="D7" s="12"/>
      <c r="E7" s="16"/>
      <c r="F7" s="12"/>
      <c r="G7" s="12"/>
      <c r="H7" s="14"/>
    </row>
    <row r="8" spans="1:8" s="6" customFormat="1">
      <c r="A8" s="17" t="s">
        <v>30</v>
      </c>
      <c r="B8" s="12"/>
      <c r="C8" s="18">
        <f>SUM(C6:C7)</f>
        <v>419.2</v>
      </c>
      <c r="D8" s="12"/>
      <c r="E8" s="18">
        <f>SUM(E6:E7)</f>
        <v>55.5</v>
      </c>
      <c r="F8" s="12"/>
      <c r="G8" s="18">
        <f>SUM(G6:G7)</f>
        <v>374.34</v>
      </c>
      <c r="H8" s="14"/>
    </row>
    <row r="9" spans="1:8" s="6" customFormat="1" ht="15.75" thickBot="1">
      <c r="A9" s="19" t="s">
        <v>32</v>
      </c>
      <c r="B9" s="29">
        <f>SUM(C8+E8+G8)</f>
        <v>849.04</v>
      </c>
      <c r="C9" s="21"/>
      <c r="D9" s="20"/>
      <c r="E9" s="20"/>
      <c r="F9" s="20"/>
      <c r="G9" s="20"/>
      <c r="H9" s="23"/>
    </row>
    <row r="10" spans="1:8" s="6" customFormat="1" ht="30">
      <c r="A10" s="30" t="s">
        <v>45</v>
      </c>
      <c r="B10" s="8" t="s">
        <v>11</v>
      </c>
      <c r="C10" s="9">
        <f>82.78+355.41</f>
        <v>438.19000000000005</v>
      </c>
      <c r="D10" s="8" t="s">
        <v>49</v>
      </c>
      <c r="E10" s="6">
        <v>136.02000000000001</v>
      </c>
      <c r="F10" s="8" t="s">
        <v>47</v>
      </c>
      <c r="G10" s="9">
        <v>265.77999999999997</v>
      </c>
      <c r="H10" s="27" t="s">
        <v>66</v>
      </c>
    </row>
    <row r="11" spans="1:8" s="6" customFormat="1">
      <c r="A11" s="11" t="s">
        <v>45</v>
      </c>
      <c r="B11" s="12" t="s">
        <v>43</v>
      </c>
      <c r="C11" s="13">
        <f>32.38+40.36</f>
        <v>72.740000000000009</v>
      </c>
      <c r="D11" s="12" t="s">
        <v>51</v>
      </c>
      <c r="E11" s="12"/>
      <c r="F11" s="12" t="s">
        <v>47</v>
      </c>
      <c r="G11" s="12"/>
      <c r="H11" s="14"/>
    </row>
    <row r="12" spans="1:8" s="6" customFormat="1" ht="30">
      <c r="A12" s="11" t="s">
        <v>45</v>
      </c>
      <c r="B12" s="12" t="s">
        <v>46</v>
      </c>
      <c r="C12" s="13">
        <v>15</v>
      </c>
      <c r="D12" s="12" t="s">
        <v>57</v>
      </c>
      <c r="E12" s="16">
        <v>33</v>
      </c>
      <c r="F12" s="12" t="s">
        <v>47</v>
      </c>
      <c r="G12" s="16">
        <v>544</v>
      </c>
      <c r="H12" s="28" t="s">
        <v>66</v>
      </c>
    </row>
    <row r="13" spans="1:8" s="6" customFormat="1">
      <c r="A13" s="11" t="s">
        <v>45</v>
      </c>
      <c r="B13" s="12" t="s">
        <v>8</v>
      </c>
      <c r="C13" s="13">
        <v>78</v>
      </c>
      <c r="D13" s="12" t="s">
        <v>58</v>
      </c>
      <c r="E13" s="16">
        <f>55+3.4+2.8</f>
        <v>61.199999999999996</v>
      </c>
      <c r="F13" s="12" t="s">
        <v>47</v>
      </c>
      <c r="G13" s="12"/>
      <c r="H13" s="14"/>
    </row>
    <row r="14" spans="1:8" s="6" customFormat="1" ht="30">
      <c r="A14" s="11" t="s">
        <v>45</v>
      </c>
      <c r="B14" s="12" t="s">
        <v>14</v>
      </c>
      <c r="C14" s="13">
        <f>345+10.7</f>
        <v>355.7</v>
      </c>
      <c r="D14" s="12" t="s">
        <v>55</v>
      </c>
      <c r="E14" s="16">
        <v>132</v>
      </c>
      <c r="F14" s="12" t="s">
        <v>47</v>
      </c>
      <c r="G14" s="16">
        <f>2090+150</f>
        <v>2240</v>
      </c>
      <c r="H14" s="28" t="s">
        <v>61</v>
      </c>
    </row>
    <row r="15" spans="1:8" s="6" customFormat="1" ht="45">
      <c r="A15" s="11"/>
      <c r="B15" s="12"/>
      <c r="C15" s="13"/>
      <c r="D15" s="12"/>
      <c r="E15" s="16"/>
      <c r="F15" s="12"/>
      <c r="G15" s="16">
        <v>2264</v>
      </c>
      <c r="H15" s="28" t="s">
        <v>65</v>
      </c>
    </row>
    <row r="16" spans="1:8" s="6" customFormat="1">
      <c r="A16" s="17" t="s">
        <v>30</v>
      </c>
      <c r="B16" s="12"/>
      <c r="C16" s="18">
        <f>SUM(C10:C14)</f>
        <v>959.63000000000011</v>
      </c>
      <c r="D16" s="12"/>
      <c r="E16" s="18">
        <f>SUM(E10:E14)</f>
        <v>362.22</v>
      </c>
      <c r="F16" s="12"/>
      <c r="G16" s="18">
        <f>SUM(G10:G15)</f>
        <v>5313.78</v>
      </c>
      <c r="H16" s="14"/>
    </row>
    <row r="17" spans="1:8" s="6" customFormat="1" ht="15.75" thickBot="1">
      <c r="A17" s="19" t="s">
        <v>32</v>
      </c>
      <c r="B17" s="29">
        <f>SUM(C16+E16+G16)</f>
        <v>6635.63</v>
      </c>
      <c r="C17" s="21"/>
      <c r="D17" s="20"/>
      <c r="E17" s="21"/>
      <c r="F17" s="20"/>
      <c r="G17" s="20"/>
      <c r="H17" s="23"/>
    </row>
    <row r="18" spans="1:8" s="6" customFormat="1">
      <c r="A18" s="30" t="s">
        <v>48</v>
      </c>
      <c r="B18" s="8" t="s">
        <v>21</v>
      </c>
      <c r="C18" s="9">
        <v>19.8</v>
      </c>
      <c r="D18" s="24" t="s">
        <v>55</v>
      </c>
      <c r="E18" s="25"/>
      <c r="F18" s="8"/>
      <c r="G18" s="25"/>
      <c r="H18" s="10"/>
    </row>
    <row r="19" spans="1:8" s="6" customFormat="1">
      <c r="A19" s="33" t="s">
        <v>48</v>
      </c>
      <c r="B19" s="12" t="s">
        <v>19</v>
      </c>
      <c r="C19" s="13">
        <v>16.7</v>
      </c>
      <c r="D19" s="12" t="s">
        <v>55</v>
      </c>
      <c r="E19" s="16"/>
      <c r="F19" s="12"/>
      <c r="G19" s="16"/>
      <c r="H19" s="14"/>
    </row>
    <row r="20" spans="1:8" s="6" customFormat="1">
      <c r="A20" s="33"/>
      <c r="B20" s="12"/>
      <c r="C20" s="13"/>
      <c r="D20" s="12"/>
      <c r="E20" s="16"/>
      <c r="F20" s="12"/>
      <c r="G20" s="16"/>
      <c r="H20" s="14"/>
    </row>
    <row r="21" spans="1:8" s="6" customFormat="1">
      <c r="A21" s="17" t="s">
        <v>30</v>
      </c>
      <c r="B21" s="12"/>
      <c r="C21" s="18">
        <f>SUM(C18:C19)</f>
        <v>36.5</v>
      </c>
      <c r="D21" s="12"/>
      <c r="E21" s="18">
        <f>SUM(E18)</f>
        <v>0</v>
      </c>
      <c r="F21" s="12"/>
      <c r="G21" s="18">
        <f>SUM(G18)</f>
        <v>0</v>
      </c>
      <c r="H21" s="14"/>
    </row>
    <row r="22" spans="1:8" s="6" customFormat="1" ht="15.75" thickBot="1">
      <c r="A22" s="19" t="s">
        <v>33</v>
      </c>
      <c r="B22" s="29">
        <f>SUM(C21+E21+G21)</f>
        <v>36.5</v>
      </c>
      <c r="C22" s="21"/>
      <c r="D22" s="20"/>
      <c r="E22" s="21"/>
      <c r="F22" s="20"/>
      <c r="G22" s="20"/>
      <c r="H22" s="23"/>
    </row>
    <row r="23" spans="1:8">
      <c r="A23" s="30" t="s">
        <v>50</v>
      </c>
      <c r="B23" s="8" t="s">
        <v>11</v>
      </c>
      <c r="C23" s="9">
        <f>42.8+8.6</f>
        <v>51.4</v>
      </c>
      <c r="D23" s="24" t="s">
        <v>55</v>
      </c>
      <c r="E23" s="25">
        <v>109.83</v>
      </c>
      <c r="F23" s="34">
        <v>40731</v>
      </c>
      <c r="G23" s="25"/>
      <c r="H23" s="10"/>
    </row>
    <row r="24" spans="1:8">
      <c r="A24" s="33" t="s">
        <v>50</v>
      </c>
      <c r="B24" s="12" t="s">
        <v>46</v>
      </c>
      <c r="C24" s="13">
        <v>12</v>
      </c>
      <c r="D24" s="12" t="s">
        <v>63</v>
      </c>
      <c r="E24" s="16">
        <v>22</v>
      </c>
      <c r="F24" s="34">
        <v>40731</v>
      </c>
      <c r="G24" s="16"/>
      <c r="H24" s="14"/>
    </row>
    <row r="25" spans="1:8">
      <c r="A25" s="33"/>
      <c r="B25" s="12"/>
      <c r="C25" s="13"/>
      <c r="D25" s="12"/>
      <c r="E25" s="16"/>
      <c r="F25" s="12"/>
      <c r="G25" s="16"/>
      <c r="H25" s="14"/>
    </row>
    <row r="26" spans="1:8">
      <c r="A26" s="17" t="s">
        <v>30</v>
      </c>
      <c r="B26" s="12"/>
      <c r="C26" s="18">
        <f>SUM(C23:C24)</f>
        <v>63.4</v>
      </c>
      <c r="D26" s="12"/>
      <c r="E26" s="18">
        <f>SUM(E23:E24)</f>
        <v>131.82999999999998</v>
      </c>
      <c r="F26" s="12"/>
      <c r="G26" s="18">
        <f>SUM(G23)</f>
        <v>0</v>
      </c>
      <c r="H26" s="14"/>
    </row>
    <row r="27" spans="1:8" ht="15.75" thickBot="1">
      <c r="A27" s="19" t="s">
        <v>33</v>
      </c>
      <c r="B27" s="29">
        <f>SUM(C26+E26+G26)</f>
        <v>195.23</v>
      </c>
      <c r="C27" s="21"/>
      <c r="D27" s="20"/>
      <c r="E27" s="21"/>
      <c r="F27" s="20"/>
      <c r="G27" s="20"/>
      <c r="H27" s="23"/>
    </row>
    <row r="28" spans="1:8">
      <c r="A28" s="30" t="s">
        <v>52</v>
      </c>
      <c r="B28" s="8" t="s">
        <v>43</v>
      </c>
      <c r="C28" s="9">
        <v>65.14</v>
      </c>
      <c r="D28" s="24" t="s">
        <v>55</v>
      </c>
      <c r="E28" s="25"/>
      <c r="F28" s="34" t="s">
        <v>53</v>
      </c>
      <c r="G28" s="25"/>
      <c r="H28" s="10"/>
    </row>
    <row r="29" spans="1:8">
      <c r="A29" s="33"/>
      <c r="B29" s="12"/>
      <c r="C29" s="13"/>
      <c r="D29" s="12"/>
      <c r="E29" s="16"/>
      <c r="F29" s="12"/>
      <c r="G29" s="16"/>
      <c r="H29" s="14"/>
    </row>
    <row r="30" spans="1:8">
      <c r="A30" s="17" t="s">
        <v>30</v>
      </c>
      <c r="B30" s="12"/>
      <c r="C30" s="18">
        <f>SUM(C28)</f>
        <v>65.14</v>
      </c>
      <c r="D30" s="12"/>
      <c r="E30" s="18">
        <f>SUM(E28)</f>
        <v>0</v>
      </c>
      <c r="F30" s="12"/>
      <c r="G30" s="18">
        <f>SUM(G28)</f>
        <v>0</v>
      </c>
      <c r="H30" s="14"/>
    </row>
    <row r="31" spans="1:8" ht="15.75" thickBot="1">
      <c r="A31" s="19" t="s">
        <v>33</v>
      </c>
      <c r="B31" s="29">
        <f>SUM(C30+E30+G30)</f>
        <v>65.14</v>
      </c>
      <c r="C31" s="21"/>
      <c r="D31" s="20"/>
      <c r="E31" s="21"/>
      <c r="F31" s="20"/>
      <c r="G31" s="20"/>
      <c r="H31" s="23"/>
    </row>
    <row r="32" spans="1:8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</sheetData>
  <mergeCells count="1">
    <mergeCell ref="G1:H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35" sqref="C35"/>
    </sheetView>
  </sheetViews>
  <sheetFormatPr defaultRowHeight="15"/>
  <cols>
    <col min="1" max="1" width="21.28515625" customWidth="1"/>
    <col min="2" max="2" width="13" customWidth="1"/>
    <col min="3" max="3" width="11.7109375" customWidth="1"/>
    <col min="4" max="4" width="33.7109375" customWidth="1"/>
    <col min="5" max="5" width="36.5703125" customWidth="1"/>
    <col min="6" max="6" width="18.42578125" customWidth="1"/>
    <col min="7" max="7" width="26.7109375" customWidth="1"/>
    <col min="8" max="8" width="13.85546875" customWidth="1"/>
  </cols>
  <sheetData>
    <row r="1" spans="1:10" s="6" customFormat="1" ht="54" customHeight="1" thickBot="1">
      <c r="A1" s="2" t="s">
        <v>1</v>
      </c>
      <c r="B1" s="3" t="s">
        <v>3</v>
      </c>
      <c r="C1" s="3" t="s">
        <v>34</v>
      </c>
      <c r="D1" s="3" t="s">
        <v>4</v>
      </c>
      <c r="E1" s="5" t="s">
        <v>23</v>
      </c>
      <c r="F1" s="3" t="s">
        <v>24</v>
      </c>
      <c r="G1" s="112" t="s">
        <v>29</v>
      </c>
      <c r="H1" s="113"/>
    </row>
    <row r="2" spans="1:10" s="6" customFormat="1">
      <c r="A2" s="30" t="s">
        <v>67</v>
      </c>
      <c r="B2" s="8" t="s">
        <v>14</v>
      </c>
      <c r="C2" s="9">
        <v>13.98</v>
      </c>
      <c r="D2" s="8" t="s">
        <v>68</v>
      </c>
      <c r="E2" s="9">
        <v>35</v>
      </c>
      <c r="F2" s="8" t="s">
        <v>69</v>
      </c>
      <c r="G2" s="25"/>
      <c r="H2" s="27"/>
    </row>
    <row r="3" spans="1:10" s="6" customFormat="1">
      <c r="A3" s="33" t="s">
        <v>67</v>
      </c>
      <c r="B3" s="12" t="s">
        <v>14</v>
      </c>
      <c r="C3" s="13">
        <v>123.13</v>
      </c>
      <c r="D3" s="12" t="s">
        <v>70</v>
      </c>
      <c r="E3" s="13"/>
      <c r="F3" s="12"/>
      <c r="G3" s="12"/>
      <c r="H3" s="14"/>
      <c r="J3" s="26"/>
    </row>
    <row r="4" spans="1:10" s="6" customFormat="1">
      <c r="A4" s="33" t="s">
        <v>67</v>
      </c>
      <c r="B4" s="12" t="s">
        <v>14</v>
      </c>
      <c r="C4" s="13">
        <v>78</v>
      </c>
      <c r="D4" s="12" t="s">
        <v>71</v>
      </c>
      <c r="E4" s="12"/>
      <c r="F4" s="12"/>
      <c r="G4" s="16"/>
      <c r="H4" s="28"/>
    </row>
    <row r="5" spans="1:10" s="6" customFormat="1">
      <c r="A5" s="11"/>
      <c r="B5" s="12"/>
      <c r="C5" s="13"/>
      <c r="D5" s="15"/>
      <c r="E5" s="16"/>
      <c r="F5" s="12"/>
      <c r="G5" s="16"/>
      <c r="H5" s="14"/>
    </row>
    <row r="6" spans="1:10" s="6" customFormat="1">
      <c r="A6" s="17" t="s">
        <v>30</v>
      </c>
      <c r="B6" s="12"/>
      <c r="C6" s="18">
        <f>SUM(C2:C4)</f>
        <v>215.10999999999999</v>
      </c>
      <c r="D6" s="15"/>
      <c r="E6" s="18">
        <f>SUM(E2)</f>
        <v>35</v>
      </c>
      <c r="F6" s="12"/>
      <c r="G6" s="18">
        <f>SUM(G2)</f>
        <v>0</v>
      </c>
      <c r="H6" s="14"/>
    </row>
    <row r="7" spans="1:10" s="6" customFormat="1" ht="15.75" thickBot="1">
      <c r="A7" s="19" t="s">
        <v>76</v>
      </c>
      <c r="B7" s="29">
        <f>SUM(C6+E6+G6)</f>
        <v>250.10999999999999</v>
      </c>
      <c r="C7" s="21"/>
      <c r="D7" s="22"/>
      <c r="E7" s="21"/>
      <c r="F7" s="20"/>
      <c r="G7" s="20"/>
      <c r="H7" s="23"/>
    </row>
    <row r="8" spans="1:10" s="6" customFormat="1">
      <c r="A8" s="30" t="s">
        <v>72</v>
      </c>
      <c r="B8" s="8" t="s">
        <v>14</v>
      </c>
      <c r="C8" s="9"/>
      <c r="D8" s="24"/>
      <c r="E8" s="9">
        <v>35</v>
      </c>
      <c r="F8" s="8" t="s">
        <v>73</v>
      </c>
      <c r="G8" s="25"/>
      <c r="H8" s="10"/>
    </row>
    <row r="9" spans="1:10" s="6" customFormat="1">
      <c r="A9" s="11"/>
      <c r="B9" s="12"/>
      <c r="C9" s="13"/>
      <c r="D9" s="12"/>
      <c r="E9" s="16"/>
      <c r="F9" s="12"/>
      <c r="G9" s="12"/>
      <c r="H9" s="14"/>
    </row>
    <row r="10" spans="1:10" s="6" customFormat="1">
      <c r="A10" s="17" t="s">
        <v>30</v>
      </c>
      <c r="B10" s="12"/>
      <c r="C10" s="18">
        <f>SUM(C8:C9)</f>
        <v>0</v>
      </c>
      <c r="D10" s="12"/>
      <c r="E10" s="18">
        <f>SUM(E8)</f>
        <v>35</v>
      </c>
      <c r="F10" s="12"/>
      <c r="G10" s="18">
        <f>SUM(G8:G9)</f>
        <v>0</v>
      </c>
      <c r="H10" s="14"/>
    </row>
    <row r="11" spans="1:10" s="6" customFormat="1" ht="15.75" thickBot="1">
      <c r="A11" s="19" t="s">
        <v>32</v>
      </c>
      <c r="B11" s="29">
        <f>SUM(C10+E10+G10)</f>
        <v>35</v>
      </c>
      <c r="C11" s="21"/>
      <c r="D11" s="20"/>
      <c r="E11" s="20"/>
      <c r="F11" s="20"/>
      <c r="G11" s="20"/>
      <c r="H11" s="23"/>
    </row>
    <row r="12" spans="1:10" s="6" customFormat="1">
      <c r="A12" s="30" t="s">
        <v>74</v>
      </c>
      <c r="B12" s="8" t="s">
        <v>8</v>
      </c>
      <c r="C12" s="9">
        <f>4.2+27.71+17.45+2.58+9.51</f>
        <v>61.449999999999996</v>
      </c>
      <c r="D12" s="8" t="s">
        <v>77</v>
      </c>
      <c r="E12" s="9">
        <f>51+35</f>
        <v>86</v>
      </c>
      <c r="F12" s="8" t="s">
        <v>75</v>
      </c>
      <c r="G12" s="8"/>
      <c r="H12" s="10"/>
    </row>
    <row r="13" spans="1:10" s="6" customFormat="1">
      <c r="A13" s="33" t="s">
        <v>74</v>
      </c>
      <c r="B13" s="12" t="s">
        <v>8</v>
      </c>
      <c r="C13" s="13">
        <v>60</v>
      </c>
      <c r="D13" s="12" t="s">
        <v>78</v>
      </c>
      <c r="E13" s="12"/>
      <c r="F13" s="12"/>
      <c r="G13" s="12"/>
      <c r="H13" s="14"/>
    </row>
    <row r="14" spans="1:10" s="6" customFormat="1">
      <c r="A14" s="33" t="s">
        <v>74</v>
      </c>
      <c r="B14" s="12" t="s">
        <v>56</v>
      </c>
      <c r="C14" s="13">
        <v>75</v>
      </c>
      <c r="D14" s="12" t="s">
        <v>102</v>
      </c>
      <c r="E14" s="13">
        <v>47</v>
      </c>
      <c r="F14" s="12"/>
      <c r="G14" s="13">
        <v>780</v>
      </c>
      <c r="H14" s="14" t="s">
        <v>70</v>
      </c>
    </row>
    <row r="15" spans="1:10" s="6" customFormat="1">
      <c r="A15" s="33"/>
      <c r="B15" s="12"/>
      <c r="C15" s="13"/>
      <c r="D15" s="12"/>
      <c r="E15" s="16"/>
      <c r="F15" s="12"/>
      <c r="G15" s="13"/>
      <c r="H15" s="14"/>
    </row>
    <row r="16" spans="1:10" s="6" customFormat="1">
      <c r="A16" s="17" t="s">
        <v>30</v>
      </c>
      <c r="B16" s="12"/>
      <c r="C16" s="18">
        <f>SUM(C12:C14)</f>
        <v>196.45</v>
      </c>
      <c r="D16" s="12"/>
      <c r="E16" s="18">
        <f>SUM(E12:E14)</f>
        <v>133</v>
      </c>
      <c r="F16" s="12"/>
      <c r="G16" s="18">
        <f>SUM(G12:G14)</f>
        <v>780</v>
      </c>
      <c r="H16" s="14"/>
    </row>
    <row r="17" spans="1:8" s="6" customFormat="1" ht="15.75" thickBot="1">
      <c r="A17" s="19" t="s">
        <v>32</v>
      </c>
      <c r="B17" s="29">
        <f>SUM(C16+E16+G16)</f>
        <v>1109.45</v>
      </c>
      <c r="C17" s="21"/>
      <c r="D17" s="20"/>
      <c r="E17" s="21"/>
      <c r="F17" s="20"/>
      <c r="G17" s="20"/>
      <c r="H17" s="23"/>
    </row>
    <row r="18" spans="1:8">
      <c r="C18" s="1"/>
    </row>
    <row r="19" spans="1:8">
      <c r="C19" s="1"/>
    </row>
    <row r="20" spans="1:8">
      <c r="C20" s="1"/>
    </row>
    <row r="21" spans="1:8">
      <c r="C21" s="1"/>
    </row>
    <row r="22" spans="1:8">
      <c r="C22" s="1"/>
    </row>
    <row r="23" spans="1:8">
      <c r="C23" s="1"/>
    </row>
    <row r="24" spans="1:8">
      <c r="C24" s="1"/>
    </row>
    <row r="25" spans="1:8">
      <c r="C25" s="1"/>
    </row>
    <row r="26" spans="1:8">
      <c r="C26" s="1"/>
    </row>
    <row r="27" spans="1:8">
      <c r="C27" s="1"/>
    </row>
    <row r="28" spans="1:8">
      <c r="C28" s="1"/>
    </row>
    <row r="29" spans="1:8">
      <c r="C29" s="1"/>
    </row>
    <row r="30" spans="1:8">
      <c r="C30" s="1"/>
    </row>
    <row r="31" spans="1:8">
      <c r="C31" s="1"/>
    </row>
    <row r="32" spans="1:8">
      <c r="C32" s="1"/>
    </row>
    <row r="33" spans="3:3">
      <c r="C33" s="1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</sheetData>
  <mergeCells count="1">
    <mergeCell ref="G1:H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opLeftCell="A4" workbookViewId="0">
      <selection activeCell="E19" sqref="E19"/>
    </sheetView>
  </sheetViews>
  <sheetFormatPr defaultRowHeight="15"/>
  <cols>
    <col min="1" max="1" width="18.42578125" customWidth="1"/>
    <col min="2" max="2" width="19.5703125" customWidth="1"/>
    <col min="3" max="3" width="17" customWidth="1"/>
    <col min="4" max="4" width="14.5703125" customWidth="1"/>
    <col min="5" max="5" width="24.42578125" customWidth="1"/>
    <col min="6" max="6" width="20.28515625" customWidth="1"/>
    <col min="7" max="7" width="15" customWidth="1"/>
    <col min="8" max="8" width="19.28515625" customWidth="1"/>
    <col min="9" max="9" width="25.7109375" customWidth="1"/>
  </cols>
  <sheetData>
    <row r="1" spans="1:11" s="6" customFormat="1" ht="49.5" customHeight="1" thickBot="1">
      <c r="A1" s="35" t="s">
        <v>24</v>
      </c>
      <c r="B1" s="43" t="s">
        <v>1</v>
      </c>
      <c r="C1" s="35" t="s">
        <v>3</v>
      </c>
      <c r="D1" s="116" t="s">
        <v>86</v>
      </c>
      <c r="E1" s="117"/>
      <c r="F1" s="114" t="s">
        <v>85</v>
      </c>
      <c r="G1" s="115"/>
      <c r="H1" s="114" t="s">
        <v>29</v>
      </c>
      <c r="I1" s="115"/>
    </row>
    <row r="2" spans="1:11" s="6" customFormat="1">
      <c r="A2" s="36" t="s">
        <v>81</v>
      </c>
      <c r="B2" s="36" t="s">
        <v>80</v>
      </c>
      <c r="C2" s="36" t="s">
        <v>43</v>
      </c>
      <c r="D2" s="46">
        <v>40</v>
      </c>
      <c r="E2" s="47" t="s">
        <v>82</v>
      </c>
      <c r="F2" s="64"/>
      <c r="G2" s="55"/>
      <c r="H2" s="71">
        <v>460</v>
      </c>
      <c r="I2" s="27" t="s">
        <v>108</v>
      </c>
    </row>
    <row r="3" spans="1:11" s="6" customFormat="1">
      <c r="A3" s="37"/>
      <c r="B3" s="37"/>
      <c r="C3" s="37" t="s">
        <v>43</v>
      </c>
      <c r="D3" s="48">
        <v>37</v>
      </c>
      <c r="E3" s="49" t="s">
        <v>83</v>
      </c>
      <c r="F3" s="65"/>
      <c r="G3" s="56"/>
      <c r="H3" s="72"/>
      <c r="I3" s="14"/>
      <c r="K3" s="26"/>
    </row>
    <row r="4" spans="1:11" s="6" customFormat="1">
      <c r="A4" s="37"/>
      <c r="B4" s="37"/>
      <c r="C4" s="37" t="s">
        <v>43</v>
      </c>
      <c r="D4" s="48">
        <v>18</v>
      </c>
      <c r="E4" s="49" t="s">
        <v>84</v>
      </c>
      <c r="F4" s="65"/>
      <c r="G4" s="49"/>
      <c r="H4" s="72"/>
      <c r="I4" s="28"/>
    </row>
    <row r="5" spans="1:11" s="6" customFormat="1">
      <c r="A5" s="37"/>
      <c r="B5" s="37"/>
      <c r="C5" s="37" t="s">
        <v>8</v>
      </c>
      <c r="D5" s="48">
        <v>37</v>
      </c>
      <c r="E5" s="49" t="s">
        <v>83</v>
      </c>
      <c r="F5" s="65">
        <v>9</v>
      </c>
      <c r="G5" s="49" t="s">
        <v>104</v>
      </c>
      <c r="H5" s="72"/>
      <c r="I5" s="28"/>
    </row>
    <row r="6" spans="1:11" s="6" customFormat="1">
      <c r="A6" s="38"/>
      <c r="B6" s="44"/>
      <c r="C6" s="37" t="s">
        <v>8</v>
      </c>
      <c r="D6" s="50">
        <v>43</v>
      </c>
      <c r="E6" s="28" t="s">
        <v>82</v>
      </c>
      <c r="F6" s="66">
        <v>43</v>
      </c>
      <c r="G6" s="57" t="s">
        <v>95</v>
      </c>
      <c r="H6" s="73"/>
      <c r="I6" s="14"/>
    </row>
    <row r="7" spans="1:11" s="6" customFormat="1">
      <c r="A7" s="38"/>
      <c r="B7" s="44"/>
      <c r="C7" s="37" t="s">
        <v>8</v>
      </c>
      <c r="D7" s="50">
        <v>60</v>
      </c>
      <c r="E7" s="28" t="s">
        <v>105</v>
      </c>
      <c r="F7" s="66">
        <v>50</v>
      </c>
      <c r="G7" s="57" t="s">
        <v>107</v>
      </c>
      <c r="H7" s="73"/>
      <c r="I7" s="14"/>
    </row>
    <row r="8" spans="1:11" s="6" customFormat="1">
      <c r="A8" s="38"/>
      <c r="B8" s="44"/>
      <c r="C8" s="37" t="s">
        <v>8</v>
      </c>
      <c r="D8" s="50">
        <v>127</v>
      </c>
      <c r="E8" s="28" t="s">
        <v>106</v>
      </c>
      <c r="F8" s="66"/>
      <c r="G8" s="57"/>
      <c r="H8" s="73"/>
      <c r="I8" s="14"/>
    </row>
    <row r="9" spans="1:11" s="6" customFormat="1">
      <c r="A9" s="38"/>
      <c r="B9" s="44"/>
      <c r="C9" s="37" t="s">
        <v>111</v>
      </c>
      <c r="D9" s="50"/>
      <c r="E9" s="28"/>
      <c r="F9" s="66"/>
      <c r="G9" s="57"/>
      <c r="H9" s="73">
        <v>1312</v>
      </c>
      <c r="I9" s="14" t="s">
        <v>70</v>
      </c>
    </row>
    <row r="10" spans="1:11" s="6" customFormat="1">
      <c r="A10" s="38"/>
      <c r="B10" s="44"/>
      <c r="C10" s="37" t="s">
        <v>112</v>
      </c>
      <c r="D10" s="50"/>
      <c r="E10" s="28"/>
      <c r="F10" s="66"/>
      <c r="G10" s="57"/>
      <c r="H10" s="73">
        <v>1650</v>
      </c>
      <c r="I10" s="14" t="s">
        <v>109</v>
      </c>
    </row>
    <row r="11" spans="1:11" s="6" customFormat="1">
      <c r="A11" s="38"/>
      <c r="B11" s="44"/>
      <c r="C11" s="37"/>
      <c r="D11" s="50"/>
      <c r="E11" s="28"/>
      <c r="F11" s="66"/>
      <c r="G11" s="57"/>
      <c r="H11" s="73"/>
      <c r="I11" s="14"/>
    </row>
    <row r="12" spans="1:11" s="6" customFormat="1">
      <c r="A12" s="41" t="s">
        <v>30</v>
      </c>
      <c r="B12" s="38"/>
      <c r="C12" s="38"/>
      <c r="D12" s="51">
        <f>SUM(D2:D8)</f>
        <v>362</v>
      </c>
      <c r="E12" s="28"/>
      <c r="F12" s="67">
        <f>SUM(F2:F8)</f>
        <v>102</v>
      </c>
      <c r="G12" s="58"/>
      <c r="H12" s="74">
        <f>SUM(H2:H10)</f>
        <v>3422</v>
      </c>
      <c r="I12" s="14"/>
    </row>
    <row r="13" spans="1:11" s="6" customFormat="1" ht="15.75" thickBot="1">
      <c r="A13" s="42" t="s">
        <v>76</v>
      </c>
      <c r="B13" s="40">
        <f>SUM(D12+F12+H12)</f>
        <v>3886</v>
      </c>
      <c r="C13" s="38"/>
      <c r="D13" s="52"/>
      <c r="E13" s="53"/>
      <c r="F13" s="68"/>
      <c r="G13" s="59"/>
      <c r="H13" s="75"/>
      <c r="I13" s="23"/>
    </row>
    <row r="14" spans="1:11" s="6" customFormat="1" ht="30">
      <c r="A14" s="39" t="s">
        <v>88</v>
      </c>
      <c r="B14" s="39" t="s">
        <v>87</v>
      </c>
      <c r="C14" s="39" t="s">
        <v>14</v>
      </c>
      <c r="D14" s="54">
        <v>30</v>
      </c>
      <c r="E14" s="27" t="s">
        <v>89</v>
      </c>
      <c r="F14" s="69">
        <v>52.5</v>
      </c>
      <c r="G14" s="28" t="s">
        <v>99</v>
      </c>
      <c r="H14" s="76"/>
      <c r="I14" s="10"/>
    </row>
    <row r="15" spans="1:11" s="6" customFormat="1">
      <c r="A15" s="38"/>
      <c r="B15" s="38"/>
      <c r="C15" s="38" t="s">
        <v>14</v>
      </c>
      <c r="D15" s="50">
        <v>7</v>
      </c>
      <c r="E15" s="28" t="s">
        <v>94</v>
      </c>
      <c r="F15" s="66">
        <v>8</v>
      </c>
      <c r="G15" s="63" t="s">
        <v>107</v>
      </c>
      <c r="H15" s="73"/>
      <c r="I15" s="14"/>
    </row>
    <row r="16" spans="1:11" s="6" customFormat="1" ht="30">
      <c r="A16" s="38"/>
      <c r="B16" s="44"/>
      <c r="C16" s="38" t="s">
        <v>56</v>
      </c>
      <c r="D16" s="50">
        <v>8.6</v>
      </c>
      <c r="E16" s="14" t="s">
        <v>103</v>
      </c>
      <c r="F16" s="66">
        <v>31</v>
      </c>
      <c r="G16" s="28" t="s">
        <v>99</v>
      </c>
      <c r="H16" s="73"/>
      <c r="I16" s="14"/>
    </row>
    <row r="17" spans="1:9" s="6" customFormat="1">
      <c r="A17" s="38"/>
      <c r="B17" s="44"/>
      <c r="C17" s="38" t="s">
        <v>56</v>
      </c>
      <c r="D17" s="50">
        <v>15</v>
      </c>
      <c r="E17" s="14" t="s">
        <v>100</v>
      </c>
      <c r="F17" s="66">
        <v>36</v>
      </c>
      <c r="G17" s="57" t="s">
        <v>107</v>
      </c>
      <c r="H17" s="73"/>
      <c r="I17" s="14"/>
    </row>
    <row r="18" spans="1:9" s="6" customFormat="1">
      <c r="A18" s="38"/>
      <c r="B18" s="44"/>
      <c r="C18" s="37" t="s">
        <v>111</v>
      </c>
      <c r="D18" s="50"/>
      <c r="E18" s="14"/>
      <c r="F18" s="66"/>
      <c r="G18" s="57"/>
      <c r="H18" s="73">
        <v>800</v>
      </c>
      <c r="I18" s="14" t="s">
        <v>110</v>
      </c>
    </row>
    <row r="19" spans="1:9" s="6" customFormat="1">
      <c r="A19" s="38"/>
      <c r="B19" s="44"/>
      <c r="C19" s="37" t="s">
        <v>112</v>
      </c>
      <c r="D19" s="50"/>
      <c r="E19" s="14"/>
      <c r="F19" s="66"/>
      <c r="G19" s="57"/>
      <c r="H19" s="73">
        <v>700</v>
      </c>
      <c r="I19" s="14" t="s">
        <v>109</v>
      </c>
    </row>
    <row r="20" spans="1:9" s="6" customFormat="1">
      <c r="A20" s="38"/>
      <c r="B20" s="44"/>
      <c r="C20" s="37"/>
      <c r="D20" s="50"/>
      <c r="E20" s="14"/>
      <c r="F20" s="66"/>
      <c r="G20" s="57"/>
      <c r="H20" s="73"/>
      <c r="I20" s="14"/>
    </row>
    <row r="21" spans="1:9" s="6" customFormat="1">
      <c r="A21" s="41" t="s">
        <v>30</v>
      </c>
      <c r="B21" s="38"/>
      <c r="C21" s="38"/>
      <c r="D21" s="51">
        <f>SUM(D14:D17)</f>
        <v>60.6</v>
      </c>
      <c r="E21" s="14"/>
      <c r="F21" s="67">
        <f>SUM(F14:F17)</f>
        <v>127.5</v>
      </c>
      <c r="G21" s="58"/>
      <c r="H21" s="74">
        <f>SUM(H14:H19)</f>
        <v>1500</v>
      </c>
      <c r="I21" s="14"/>
    </row>
    <row r="22" spans="1:9" s="6" customFormat="1" ht="15.75" thickBot="1">
      <c r="A22" s="42" t="s">
        <v>32</v>
      </c>
      <c r="B22" s="40">
        <f>SUM(D21+F21+H21)</f>
        <v>1688.1</v>
      </c>
      <c r="C22" s="38"/>
      <c r="D22" s="52"/>
      <c r="E22" s="23"/>
      <c r="F22" s="70"/>
      <c r="G22" s="23"/>
      <c r="H22" s="75"/>
      <c r="I22" s="23"/>
    </row>
    <row r="23" spans="1:9" s="6" customFormat="1">
      <c r="A23" s="39" t="s">
        <v>92</v>
      </c>
      <c r="B23" s="39" t="s">
        <v>90</v>
      </c>
      <c r="C23" s="39" t="s">
        <v>14</v>
      </c>
      <c r="D23" s="54">
        <v>6.4</v>
      </c>
      <c r="E23" s="10" t="s">
        <v>96</v>
      </c>
      <c r="F23" s="69">
        <v>14.5</v>
      </c>
      <c r="G23" s="60" t="s">
        <v>95</v>
      </c>
      <c r="H23" s="71">
        <v>555.29999999999995</v>
      </c>
      <c r="I23" s="10" t="s">
        <v>70</v>
      </c>
    </row>
    <row r="24" spans="1:9" s="6" customFormat="1">
      <c r="A24" s="38"/>
      <c r="B24" s="12"/>
      <c r="C24" s="38" t="s">
        <v>14</v>
      </c>
      <c r="D24" s="50"/>
      <c r="E24" s="14"/>
      <c r="F24" s="66">
        <v>10</v>
      </c>
      <c r="G24" s="63" t="s">
        <v>107</v>
      </c>
      <c r="H24" s="73"/>
      <c r="I24" s="14"/>
    </row>
    <row r="25" spans="1:9" s="6" customFormat="1" ht="30">
      <c r="A25" s="38"/>
      <c r="B25" s="12"/>
      <c r="C25" s="38"/>
      <c r="D25" s="50"/>
      <c r="E25" s="14"/>
      <c r="F25" s="66">
        <v>54</v>
      </c>
      <c r="G25" s="28" t="s">
        <v>99</v>
      </c>
      <c r="H25" s="73"/>
      <c r="I25" s="14"/>
    </row>
    <row r="26" spans="1:9" s="6" customFormat="1">
      <c r="A26" s="38"/>
      <c r="B26" s="62"/>
      <c r="C26" s="38" t="s">
        <v>56</v>
      </c>
      <c r="D26" s="50"/>
      <c r="E26" s="14"/>
      <c r="F26" s="66"/>
      <c r="G26" s="14"/>
      <c r="H26" s="73"/>
      <c r="I26" s="14"/>
    </row>
    <row r="27" spans="1:9" s="6" customFormat="1">
      <c r="A27" s="38"/>
      <c r="B27" s="44"/>
      <c r="C27" s="37" t="s">
        <v>112</v>
      </c>
      <c r="D27" s="50"/>
      <c r="E27" s="14"/>
      <c r="F27" s="66"/>
      <c r="G27" s="57"/>
      <c r="H27" s="73">
        <v>956</v>
      </c>
      <c r="I27" s="14" t="s">
        <v>116</v>
      </c>
    </row>
    <row r="28" spans="1:9" s="6" customFormat="1">
      <c r="A28" s="38"/>
      <c r="B28" s="44"/>
      <c r="C28" s="37"/>
      <c r="D28" s="50"/>
      <c r="E28" s="14"/>
      <c r="F28" s="66"/>
      <c r="G28" s="57"/>
      <c r="H28" s="73"/>
      <c r="I28" s="14"/>
    </row>
    <row r="29" spans="1:9" s="6" customFormat="1">
      <c r="A29" s="41" t="s">
        <v>30</v>
      </c>
      <c r="B29" s="38"/>
      <c r="C29" s="38"/>
      <c r="D29" s="51">
        <f>SUM(D23:D26)</f>
        <v>6.4</v>
      </c>
      <c r="E29" s="14"/>
      <c r="F29" s="67">
        <f>SUM(F23:F26)</f>
        <v>78.5</v>
      </c>
      <c r="G29" s="58"/>
      <c r="H29" s="74">
        <f>SUM(H23:H27)</f>
        <v>1511.3</v>
      </c>
      <c r="I29" s="14"/>
    </row>
    <row r="30" spans="1:9" s="6" customFormat="1" ht="15.75" thickBot="1">
      <c r="A30" s="42" t="s">
        <v>32</v>
      </c>
      <c r="B30" s="40">
        <f>SUM(D29+F29+H29)</f>
        <v>1596.2</v>
      </c>
      <c r="C30" s="45"/>
      <c r="D30" s="52"/>
      <c r="E30" s="23"/>
      <c r="F30" s="68"/>
      <c r="G30" s="59"/>
      <c r="H30" s="75"/>
      <c r="I30" s="23"/>
    </row>
    <row r="31" spans="1:9" ht="46.5" customHeight="1">
      <c r="A31" s="61" t="s">
        <v>93</v>
      </c>
      <c r="B31" s="39" t="s">
        <v>91</v>
      </c>
      <c r="C31" s="39" t="s">
        <v>14</v>
      </c>
      <c r="D31" s="54">
        <v>30</v>
      </c>
      <c r="E31" s="10" t="s">
        <v>9</v>
      </c>
      <c r="F31" s="69">
        <v>112</v>
      </c>
      <c r="G31" s="27" t="s">
        <v>98</v>
      </c>
      <c r="H31" s="76">
        <v>382.8</v>
      </c>
      <c r="I31" s="27" t="s">
        <v>97</v>
      </c>
    </row>
    <row r="32" spans="1:9" ht="46.5" customHeight="1">
      <c r="A32" s="62"/>
      <c r="B32" s="38"/>
      <c r="C32" s="38"/>
      <c r="D32" s="50">
        <v>383</v>
      </c>
      <c r="E32" s="14" t="s">
        <v>149</v>
      </c>
      <c r="F32" s="66">
        <v>44.5</v>
      </c>
      <c r="G32" s="28" t="s">
        <v>99</v>
      </c>
      <c r="H32" s="73"/>
      <c r="I32" s="28"/>
    </row>
    <row r="33" spans="1:9" ht="18" customHeight="1">
      <c r="A33" s="62"/>
      <c r="B33" s="38"/>
      <c r="C33" s="38"/>
      <c r="D33" s="50"/>
      <c r="E33" s="14"/>
      <c r="F33" s="66">
        <v>10</v>
      </c>
      <c r="G33" s="28" t="s">
        <v>107</v>
      </c>
      <c r="H33" s="73"/>
      <c r="I33" s="28"/>
    </row>
    <row r="34" spans="1:9" ht="30">
      <c r="A34" s="38"/>
      <c r="B34" s="12"/>
      <c r="C34" s="38" t="s">
        <v>11</v>
      </c>
      <c r="D34" s="50">
        <v>250</v>
      </c>
      <c r="E34" s="28" t="s">
        <v>101</v>
      </c>
      <c r="F34" s="66">
        <v>44</v>
      </c>
      <c r="G34" s="28" t="s">
        <v>99</v>
      </c>
      <c r="H34" s="73"/>
      <c r="I34" s="14"/>
    </row>
    <row r="35" spans="1:9">
      <c r="A35" s="38"/>
      <c r="B35" s="44"/>
      <c r="C35" s="38" t="s">
        <v>11</v>
      </c>
      <c r="D35" s="50"/>
      <c r="E35" s="14"/>
      <c r="F35" s="66">
        <v>16</v>
      </c>
      <c r="G35" s="57" t="s">
        <v>107</v>
      </c>
      <c r="H35" s="73"/>
      <c r="I35" s="14"/>
    </row>
    <row r="36" spans="1:9">
      <c r="A36" s="38"/>
      <c r="B36" s="44"/>
      <c r="C36" s="38" t="s">
        <v>21</v>
      </c>
      <c r="D36" s="50"/>
      <c r="E36" s="14"/>
      <c r="F36" s="66"/>
      <c r="G36" s="57"/>
      <c r="H36" s="73"/>
      <c r="I36" s="14"/>
    </row>
    <row r="37" spans="1:9">
      <c r="A37" s="38"/>
      <c r="B37" s="44"/>
      <c r="C37" s="38" t="s">
        <v>111</v>
      </c>
      <c r="D37" s="50"/>
      <c r="E37" s="14"/>
      <c r="F37" s="66"/>
      <c r="G37" s="57"/>
      <c r="H37" s="73">
        <v>2580</v>
      </c>
      <c r="I37" s="14" t="s">
        <v>115</v>
      </c>
    </row>
    <row r="38" spans="1:9">
      <c r="A38" s="38"/>
      <c r="B38" s="44"/>
      <c r="C38" s="38" t="s">
        <v>114</v>
      </c>
      <c r="D38" s="50"/>
      <c r="E38" s="14"/>
      <c r="F38" s="66"/>
      <c r="G38" s="57"/>
      <c r="H38" s="73">
        <v>510</v>
      </c>
      <c r="I38" s="14" t="s">
        <v>113</v>
      </c>
    </row>
    <row r="39" spans="1:9">
      <c r="A39" s="38"/>
      <c r="B39" s="44"/>
      <c r="C39" s="38"/>
      <c r="D39" s="50"/>
      <c r="E39" s="14"/>
      <c r="F39" s="66"/>
      <c r="G39" s="57"/>
      <c r="H39" s="73"/>
      <c r="I39" s="14"/>
    </row>
    <row r="40" spans="1:9">
      <c r="A40" s="41" t="s">
        <v>30</v>
      </c>
      <c r="B40" s="38"/>
      <c r="C40" s="38"/>
      <c r="D40" s="51">
        <f>SUM(D31:D34)</f>
        <v>663</v>
      </c>
      <c r="E40" s="14"/>
      <c r="F40" s="67">
        <f>SUM(F31:F35)</f>
        <v>226.5</v>
      </c>
      <c r="G40" s="58"/>
      <c r="H40" s="74">
        <f>SUM(H31:H38)</f>
        <v>3472.8</v>
      </c>
      <c r="I40" s="14"/>
    </row>
    <row r="41" spans="1:9" ht="15.75" thickBot="1">
      <c r="A41" s="42" t="s">
        <v>32</v>
      </c>
      <c r="B41" s="40">
        <f>SUM(D40+F40+H40)</f>
        <v>4362.3</v>
      </c>
      <c r="C41" s="45"/>
      <c r="D41" s="52"/>
      <c r="E41" s="23"/>
      <c r="F41" s="68"/>
      <c r="G41" s="59"/>
      <c r="H41" s="75"/>
      <c r="I41" s="23"/>
    </row>
    <row r="42" spans="1:9">
      <c r="D42" s="1"/>
    </row>
    <row r="43" spans="1:9">
      <c r="D43" s="1"/>
    </row>
    <row r="44" spans="1:9">
      <c r="D44" s="1"/>
    </row>
    <row r="45" spans="1:9">
      <c r="D45" s="1"/>
    </row>
    <row r="46" spans="1:9">
      <c r="D46" s="1"/>
    </row>
    <row r="47" spans="1:9">
      <c r="D47" s="1"/>
    </row>
    <row r="48" spans="1:9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4"/>
    </row>
    <row r="54" spans="4:4">
      <c r="D54" s="4"/>
    </row>
    <row r="55" spans="4:4">
      <c r="D55" s="4"/>
    </row>
    <row r="56" spans="4:4">
      <c r="D56" s="4"/>
    </row>
    <row r="57" spans="4:4">
      <c r="D57" s="4"/>
    </row>
  </sheetData>
  <mergeCells count="3">
    <mergeCell ref="H1:I1"/>
    <mergeCell ref="F1:G1"/>
    <mergeCell ref="D1:E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topLeftCell="A10" workbookViewId="0">
      <selection activeCell="E34" sqref="E34"/>
    </sheetView>
  </sheetViews>
  <sheetFormatPr defaultRowHeight="15"/>
  <cols>
    <col min="1" max="1" width="18.42578125" customWidth="1"/>
    <col min="2" max="2" width="19.5703125" customWidth="1"/>
    <col min="3" max="3" width="17" customWidth="1"/>
    <col min="4" max="4" width="13.140625" customWidth="1"/>
    <col min="5" max="5" width="26.42578125" customWidth="1"/>
    <col min="6" max="6" width="15.7109375" customWidth="1"/>
    <col min="7" max="7" width="22" customWidth="1"/>
    <col min="8" max="8" width="19.28515625" customWidth="1"/>
    <col min="9" max="9" width="26.42578125" customWidth="1"/>
  </cols>
  <sheetData>
    <row r="1" spans="1:11" s="6" customFormat="1" ht="49.5" customHeight="1" thickBot="1">
      <c r="A1" s="35" t="s">
        <v>24</v>
      </c>
      <c r="B1" s="43" t="s">
        <v>1</v>
      </c>
      <c r="C1" s="35" t="s">
        <v>3</v>
      </c>
      <c r="D1" s="116" t="s">
        <v>118</v>
      </c>
      <c r="E1" s="117"/>
      <c r="F1" s="114" t="s">
        <v>85</v>
      </c>
      <c r="G1" s="115"/>
      <c r="H1" s="114" t="s">
        <v>29</v>
      </c>
      <c r="I1" s="115"/>
    </row>
    <row r="2" spans="1:11" s="6" customFormat="1">
      <c r="A2" s="36" t="s">
        <v>128</v>
      </c>
      <c r="B2" s="36" t="s">
        <v>117</v>
      </c>
      <c r="C2" s="36" t="s">
        <v>46</v>
      </c>
      <c r="D2" s="46">
        <v>225</v>
      </c>
      <c r="E2" s="47" t="s">
        <v>143</v>
      </c>
      <c r="F2" s="64">
        <v>41</v>
      </c>
      <c r="G2" s="55" t="s">
        <v>138</v>
      </c>
      <c r="H2" s="71"/>
      <c r="I2" s="27"/>
    </row>
    <row r="3" spans="1:11" s="6" customFormat="1">
      <c r="A3" s="37"/>
      <c r="B3" s="37"/>
      <c r="C3" s="37" t="s">
        <v>124</v>
      </c>
      <c r="D3" s="48">
        <v>22</v>
      </c>
      <c r="E3" s="49" t="s">
        <v>158</v>
      </c>
      <c r="F3" s="65">
        <v>92</v>
      </c>
      <c r="G3" s="56" t="s">
        <v>144</v>
      </c>
      <c r="H3" s="72"/>
      <c r="I3" s="14"/>
      <c r="K3" s="26"/>
    </row>
    <row r="4" spans="1:11" s="6" customFormat="1">
      <c r="A4" s="37"/>
      <c r="B4" s="37"/>
      <c r="C4" s="37"/>
      <c r="D4" s="48">
        <v>326</v>
      </c>
      <c r="E4" s="49" t="s">
        <v>159</v>
      </c>
      <c r="F4" s="65">
        <v>10</v>
      </c>
      <c r="G4" s="56" t="s">
        <v>160</v>
      </c>
      <c r="H4" s="72"/>
      <c r="I4" s="14"/>
      <c r="K4" s="26"/>
    </row>
    <row r="5" spans="1:11" s="6" customFormat="1">
      <c r="A5" s="37"/>
      <c r="B5" s="37"/>
      <c r="C5" s="37" t="s">
        <v>125</v>
      </c>
      <c r="D5" s="48">
        <v>90</v>
      </c>
      <c r="E5" s="49" t="s">
        <v>152</v>
      </c>
      <c r="F5" s="65">
        <v>14.5</v>
      </c>
      <c r="G5" s="49" t="s">
        <v>94</v>
      </c>
      <c r="H5" s="72"/>
      <c r="I5" s="28"/>
    </row>
    <row r="6" spans="1:11" s="6" customFormat="1" ht="30">
      <c r="A6" s="37"/>
      <c r="B6" s="37"/>
      <c r="C6" s="37"/>
      <c r="D6" s="48"/>
      <c r="E6" s="49"/>
      <c r="F6" s="65">
        <v>153</v>
      </c>
      <c r="G6" s="89" t="s">
        <v>207</v>
      </c>
      <c r="H6" s="72"/>
      <c r="I6" s="28"/>
    </row>
    <row r="7" spans="1:11" s="6" customFormat="1">
      <c r="A7" s="37"/>
      <c r="B7" s="37"/>
      <c r="C7" s="37" t="s">
        <v>126</v>
      </c>
      <c r="D7" s="48">
        <v>45</v>
      </c>
      <c r="E7" s="49" t="s">
        <v>163</v>
      </c>
      <c r="F7" s="65">
        <v>20</v>
      </c>
      <c r="G7" s="57" t="s">
        <v>100</v>
      </c>
      <c r="H7" s="72"/>
      <c r="I7" s="28"/>
    </row>
    <row r="8" spans="1:11" s="6" customFormat="1">
      <c r="A8" s="37"/>
      <c r="B8" s="37"/>
      <c r="C8" s="37"/>
      <c r="D8" s="48">
        <v>33</v>
      </c>
      <c r="E8" s="49" t="s">
        <v>166</v>
      </c>
      <c r="F8" s="65"/>
      <c r="G8" s="57"/>
      <c r="H8" s="72"/>
      <c r="I8" s="28"/>
    </row>
    <row r="9" spans="1:11" s="6" customFormat="1">
      <c r="A9" s="38"/>
      <c r="B9" s="44"/>
      <c r="C9" s="37" t="s">
        <v>127</v>
      </c>
      <c r="D9" s="50">
        <v>68</v>
      </c>
      <c r="E9" s="28" t="s">
        <v>161</v>
      </c>
      <c r="F9" s="66">
        <v>47</v>
      </c>
      <c r="G9" s="57" t="s">
        <v>100</v>
      </c>
      <c r="H9" s="73"/>
      <c r="I9" s="14"/>
    </row>
    <row r="10" spans="1:11" s="6" customFormat="1">
      <c r="A10" s="38"/>
      <c r="B10" s="44"/>
      <c r="C10" s="77"/>
      <c r="D10" s="50">
        <v>5.61</v>
      </c>
      <c r="E10" s="28" t="s">
        <v>139</v>
      </c>
      <c r="F10" s="66">
        <v>5.3</v>
      </c>
      <c r="G10" s="57" t="s">
        <v>137</v>
      </c>
      <c r="H10" s="73"/>
      <c r="I10" s="14"/>
    </row>
    <row r="11" spans="1:11" s="6" customFormat="1">
      <c r="A11" s="38"/>
      <c r="B11" s="44"/>
      <c r="C11" s="37"/>
      <c r="D11" s="50"/>
      <c r="E11" s="28"/>
      <c r="F11" s="66"/>
      <c r="G11" s="57"/>
      <c r="H11" s="73"/>
      <c r="I11" s="14"/>
    </row>
    <row r="12" spans="1:11" s="6" customFormat="1">
      <c r="A12" s="38"/>
      <c r="B12" s="44"/>
      <c r="C12" s="37" t="s">
        <v>112</v>
      </c>
      <c r="D12" s="50"/>
      <c r="E12" s="28"/>
      <c r="F12" s="66"/>
      <c r="G12" s="57"/>
      <c r="H12" s="73">
        <v>3290.34</v>
      </c>
      <c r="I12" s="14" t="s">
        <v>171</v>
      </c>
    </row>
    <row r="13" spans="1:11" s="6" customFormat="1">
      <c r="A13" s="38"/>
      <c r="B13" s="44"/>
      <c r="C13" s="38" t="s">
        <v>111</v>
      </c>
      <c r="D13" s="50"/>
      <c r="E13" s="28"/>
      <c r="F13" s="66"/>
      <c r="G13" s="57"/>
      <c r="H13" s="73">
        <v>8311.98</v>
      </c>
      <c r="I13" s="14" t="s">
        <v>151</v>
      </c>
    </row>
    <row r="14" spans="1:11" s="6" customFormat="1">
      <c r="A14" s="38"/>
      <c r="B14" s="44"/>
      <c r="C14" s="37"/>
      <c r="D14" s="50"/>
      <c r="E14" s="28"/>
      <c r="F14" s="66"/>
      <c r="G14" s="57"/>
      <c r="H14" s="73"/>
      <c r="I14" s="14"/>
    </row>
    <row r="15" spans="1:11" s="6" customFormat="1">
      <c r="A15" s="41" t="s">
        <v>30</v>
      </c>
      <c r="B15" s="38"/>
      <c r="C15" s="38"/>
      <c r="D15" s="51">
        <f>SUM(D2:D10)</f>
        <v>814.61</v>
      </c>
      <c r="E15" s="28"/>
      <c r="F15" s="67">
        <f>SUM(F2:F10)</f>
        <v>382.8</v>
      </c>
      <c r="G15" s="58"/>
      <c r="H15" s="74">
        <f>SUM(H2:H13)</f>
        <v>11602.32</v>
      </c>
      <c r="I15" s="14"/>
    </row>
    <row r="16" spans="1:11" s="6" customFormat="1" ht="15.75" thickBot="1">
      <c r="A16" s="42" t="s">
        <v>76</v>
      </c>
      <c r="B16" s="94">
        <f>SUM(D15+F15+H15)</f>
        <v>12799.73</v>
      </c>
      <c r="C16" s="38"/>
      <c r="D16" s="52"/>
      <c r="E16" s="53"/>
      <c r="F16" s="68"/>
      <c r="G16" s="59"/>
      <c r="H16" s="75"/>
      <c r="I16" s="23"/>
    </row>
    <row r="17" spans="1:9" s="6" customFormat="1">
      <c r="A17" s="39" t="s">
        <v>120</v>
      </c>
      <c r="B17" s="39" t="s">
        <v>119</v>
      </c>
      <c r="C17" s="39" t="s">
        <v>10</v>
      </c>
      <c r="D17" s="46">
        <v>3.74</v>
      </c>
      <c r="E17" s="91" t="s">
        <v>139</v>
      </c>
      <c r="F17" s="64">
        <v>30</v>
      </c>
      <c r="G17" s="55" t="s">
        <v>100</v>
      </c>
      <c r="H17" s="71">
        <v>100</v>
      </c>
      <c r="I17" s="47" t="s">
        <v>142</v>
      </c>
    </row>
    <row r="18" spans="1:9" s="6" customFormat="1">
      <c r="A18" s="38"/>
      <c r="B18" s="38"/>
      <c r="C18" s="38"/>
      <c r="D18" s="48">
        <v>150</v>
      </c>
      <c r="E18" s="89" t="s">
        <v>141</v>
      </c>
      <c r="F18" s="65">
        <v>10</v>
      </c>
      <c r="G18" s="56" t="s">
        <v>137</v>
      </c>
      <c r="H18" s="72"/>
      <c r="I18" s="49"/>
    </row>
    <row r="19" spans="1:9" s="6" customFormat="1" ht="30">
      <c r="A19" s="38"/>
      <c r="B19" s="38"/>
      <c r="C19" s="38" t="s">
        <v>43</v>
      </c>
      <c r="D19" s="48">
        <v>22.9</v>
      </c>
      <c r="E19" s="49" t="s">
        <v>140</v>
      </c>
      <c r="F19" s="48">
        <v>50</v>
      </c>
      <c r="G19" s="89" t="s">
        <v>138</v>
      </c>
      <c r="H19" s="72">
        <v>125</v>
      </c>
      <c r="I19" s="89" t="s">
        <v>164</v>
      </c>
    </row>
    <row r="20" spans="1:9" s="6" customFormat="1">
      <c r="A20" s="38"/>
      <c r="B20" s="44"/>
      <c r="C20" s="38"/>
      <c r="D20" s="48">
        <v>303</v>
      </c>
      <c r="E20" s="49" t="s">
        <v>165</v>
      </c>
      <c r="F20" s="48">
        <v>7</v>
      </c>
      <c r="G20" s="49" t="s">
        <v>94</v>
      </c>
      <c r="H20" s="72">
        <v>135</v>
      </c>
      <c r="I20" s="49" t="s">
        <v>142</v>
      </c>
    </row>
    <row r="21" spans="1:9" s="6" customFormat="1">
      <c r="A21" s="38"/>
      <c r="B21" s="44"/>
      <c r="C21" s="38"/>
      <c r="D21" s="48">
        <v>21</v>
      </c>
      <c r="E21" s="92" t="s">
        <v>162</v>
      </c>
      <c r="F21" s="65"/>
      <c r="G21" s="90"/>
      <c r="H21" s="72"/>
      <c r="I21" s="49"/>
    </row>
    <row r="22" spans="1:9" s="6" customFormat="1">
      <c r="A22" s="38"/>
      <c r="B22" s="44"/>
      <c r="C22" s="37"/>
      <c r="F22" s="66"/>
      <c r="G22" s="57"/>
      <c r="H22" s="73"/>
      <c r="I22" s="14"/>
    </row>
    <row r="23" spans="1:9" s="6" customFormat="1">
      <c r="A23" s="38"/>
      <c r="B23" s="44"/>
      <c r="C23" s="38" t="s">
        <v>111</v>
      </c>
      <c r="D23" s="50"/>
      <c r="E23" s="14"/>
      <c r="F23" s="66"/>
      <c r="G23" s="57"/>
      <c r="H23" s="73">
        <v>681.17</v>
      </c>
      <c r="I23" s="14" t="s">
        <v>174</v>
      </c>
    </row>
    <row r="24" spans="1:9" s="6" customFormat="1">
      <c r="A24" s="38"/>
      <c r="B24" s="44"/>
      <c r="C24" s="38" t="s">
        <v>111</v>
      </c>
      <c r="D24" s="50"/>
      <c r="E24" s="14"/>
      <c r="F24" s="66"/>
      <c r="G24" s="57"/>
      <c r="H24" s="73">
        <v>1893.81</v>
      </c>
      <c r="I24" s="14" t="s">
        <v>175</v>
      </c>
    </row>
    <row r="25" spans="1:9" s="6" customFormat="1">
      <c r="A25" s="38"/>
      <c r="B25" s="44"/>
      <c r="C25" s="37" t="s">
        <v>112</v>
      </c>
      <c r="D25" s="50"/>
      <c r="E25" s="14"/>
      <c r="F25" s="66"/>
      <c r="G25" s="57"/>
      <c r="H25" s="73">
        <v>1438.92</v>
      </c>
      <c r="I25" s="14" t="s">
        <v>116</v>
      </c>
    </row>
    <row r="26" spans="1:9" s="6" customFormat="1">
      <c r="A26" s="38"/>
      <c r="B26" s="44"/>
      <c r="C26" s="37"/>
      <c r="D26" s="50"/>
      <c r="E26" s="14"/>
      <c r="F26" s="66"/>
      <c r="G26" s="57"/>
      <c r="H26" s="73"/>
      <c r="I26" s="14"/>
    </row>
    <row r="27" spans="1:9" s="6" customFormat="1">
      <c r="A27" s="41" t="s">
        <v>30</v>
      </c>
      <c r="B27" s="38"/>
      <c r="C27" s="38"/>
      <c r="D27" s="51">
        <f>SUM(D17:D21)</f>
        <v>500.64</v>
      </c>
      <c r="E27" s="28"/>
      <c r="F27" s="67">
        <f>SUM(F17:F22)</f>
        <v>97</v>
      </c>
      <c r="G27" s="58"/>
      <c r="H27" s="74">
        <f>SUM(H17:H25)</f>
        <v>4373.8999999999996</v>
      </c>
      <c r="I27" s="14"/>
    </row>
    <row r="28" spans="1:9" s="6" customFormat="1" ht="15.75" thickBot="1">
      <c r="A28" s="42" t="s">
        <v>76</v>
      </c>
      <c r="B28" s="94">
        <f>SUM(D27+F27+H27)</f>
        <v>4971.54</v>
      </c>
      <c r="C28" s="38"/>
      <c r="D28" s="52"/>
      <c r="E28" s="53"/>
      <c r="F28" s="68"/>
      <c r="G28" s="59"/>
      <c r="H28" s="75"/>
      <c r="I28" s="23"/>
    </row>
    <row r="29" spans="1:9" s="6" customFormat="1">
      <c r="A29" s="39" t="s">
        <v>122</v>
      </c>
      <c r="B29" s="39" t="s">
        <v>121</v>
      </c>
      <c r="C29" s="39" t="s">
        <v>56</v>
      </c>
      <c r="D29" s="54">
        <v>49</v>
      </c>
      <c r="E29" s="10" t="s">
        <v>137</v>
      </c>
      <c r="F29" s="69">
        <v>98</v>
      </c>
      <c r="G29" s="60" t="s">
        <v>136</v>
      </c>
      <c r="H29" s="71">
        <v>360</v>
      </c>
      <c r="I29" s="10" t="s">
        <v>135</v>
      </c>
    </row>
    <row r="30" spans="1:9" s="6" customFormat="1">
      <c r="A30" s="38"/>
      <c r="B30" s="12"/>
      <c r="C30" s="38"/>
      <c r="D30" s="50"/>
      <c r="E30" s="14"/>
      <c r="F30" s="66"/>
      <c r="G30" s="63"/>
      <c r="H30" s="72">
        <v>33</v>
      </c>
      <c r="I30" s="14" t="s">
        <v>197</v>
      </c>
    </row>
    <row r="31" spans="1:9" s="6" customFormat="1" ht="30">
      <c r="A31" s="38"/>
      <c r="B31" s="12"/>
      <c r="C31" s="38" t="s">
        <v>123</v>
      </c>
      <c r="D31" s="50"/>
      <c r="E31" s="14"/>
      <c r="F31" s="66">
        <v>57</v>
      </c>
      <c r="G31" s="88" t="s">
        <v>136</v>
      </c>
      <c r="H31" s="73">
        <v>35.19</v>
      </c>
      <c r="I31" s="14" t="s">
        <v>135</v>
      </c>
    </row>
    <row r="32" spans="1:9" s="6" customFormat="1">
      <c r="A32" s="38"/>
      <c r="B32" s="62"/>
      <c r="C32" s="38"/>
      <c r="D32" s="50"/>
      <c r="E32" s="14"/>
      <c r="F32" s="66">
        <v>70.3</v>
      </c>
      <c r="G32" s="14" t="s">
        <v>137</v>
      </c>
      <c r="H32" s="73"/>
      <c r="I32" s="14"/>
    </row>
    <row r="33" spans="1:9" s="6" customFormat="1">
      <c r="A33" s="38"/>
      <c r="B33" s="44"/>
      <c r="C33" s="37"/>
      <c r="D33" s="50"/>
      <c r="E33" s="14"/>
      <c r="F33" s="66"/>
      <c r="G33" s="57"/>
      <c r="H33" s="73"/>
      <c r="I33" s="14"/>
    </row>
    <row r="34" spans="1:9" s="6" customFormat="1">
      <c r="A34" s="38"/>
      <c r="B34" s="44"/>
      <c r="C34" s="38" t="s">
        <v>112</v>
      </c>
      <c r="D34" s="50"/>
      <c r="E34" s="14"/>
      <c r="F34" s="66"/>
      <c r="G34" s="57"/>
      <c r="H34" s="73">
        <v>1100.3800000000001</v>
      </c>
      <c r="I34" s="14" t="s">
        <v>116</v>
      </c>
    </row>
    <row r="35" spans="1:9" s="6" customFormat="1" ht="45">
      <c r="A35" s="38"/>
      <c r="B35" s="44"/>
      <c r="C35" s="38" t="s">
        <v>111</v>
      </c>
      <c r="D35" s="50"/>
      <c r="E35" s="14"/>
      <c r="F35" s="66"/>
      <c r="G35" s="57"/>
      <c r="H35" s="73">
        <v>944.28</v>
      </c>
      <c r="I35" s="28" t="s">
        <v>172</v>
      </c>
    </row>
    <row r="36" spans="1:9" s="6" customFormat="1" ht="45">
      <c r="A36" s="38"/>
      <c r="B36" s="44"/>
      <c r="C36" s="37"/>
      <c r="D36" s="50"/>
      <c r="E36" s="14"/>
      <c r="F36" s="66"/>
      <c r="G36" s="57"/>
      <c r="H36" s="73">
        <v>29</v>
      </c>
      <c r="I36" s="28" t="s">
        <v>173</v>
      </c>
    </row>
    <row r="37" spans="1:9" s="6" customFormat="1">
      <c r="A37" s="41" t="s">
        <v>30</v>
      </c>
      <c r="B37" s="38"/>
      <c r="C37" s="38"/>
      <c r="D37" s="51">
        <f>SUM(D29:D32)</f>
        <v>49</v>
      </c>
      <c r="E37" s="14"/>
      <c r="F37" s="67">
        <f>SUM(F29:F32)</f>
        <v>225.3</v>
      </c>
      <c r="G37" s="58"/>
      <c r="H37" s="74">
        <f>SUM(H29:H36)</f>
        <v>2501.8500000000004</v>
      </c>
      <c r="I37" s="14"/>
    </row>
    <row r="38" spans="1:9" s="6" customFormat="1" ht="15.75" thickBot="1">
      <c r="A38" s="42" t="s">
        <v>32</v>
      </c>
      <c r="B38" s="94">
        <f>SUM(D37+F37+H37)</f>
        <v>2776.1500000000005</v>
      </c>
      <c r="C38" s="45"/>
      <c r="D38" s="52"/>
      <c r="E38" s="23"/>
      <c r="F38" s="68"/>
      <c r="G38" s="59"/>
      <c r="H38" s="75"/>
      <c r="I38" s="23"/>
    </row>
    <row r="39" spans="1:9">
      <c r="A39" s="39" t="s">
        <v>130</v>
      </c>
      <c r="B39" s="39" t="s">
        <v>129</v>
      </c>
      <c r="C39" s="39" t="s">
        <v>11</v>
      </c>
      <c r="D39" s="9">
        <v>57</v>
      </c>
      <c r="E39" s="79" t="s">
        <v>156</v>
      </c>
      <c r="F39" s="66">
        <v>75</v>
      </c>
      <c r="G39" s="82" t="s">
        <v>150</v>
      </c>
      <c r="H39" s="78"/>
      <c r="I39" s="79"/>
    </row>
    <row r="40" spans="1:9">
      <c r="A40" s="38"/>
      <c r="B40" s="12"/>
      <c r="C40" s="38"/>
      <c r="D40" s="13">
        <v>12</v>
      </c>
      <c r="E40" s="82" t="s">
        <v>139</v>
      </c>
      <c r="F40" s="80"/>
      <c r="G40" s="82"/>
      <c r="H40" s="80"/>
      <c r="I40" s="82"/>
    </row>
    <row r="41" spans="1:9">
      <c r="A41" s="38"/>
      <c r="B41" s="12"/>
      <c r="C41" s="38"/>
      <c r="D41" s="13">
        <v>887</v>
      </c>
      <c r="E41" s="82" t="s">
        <v>157</v>
      </c>
      <c r="F41" s="80"/>
      <c r="G41" s="82"/>
      <c r="H41" s="80"/>
      <c r="I41" s="82"/>
    </row>
    <row r="42" spans="1:9">
      <c r="A42" s="38"/>
      <c r="B42" s="80"/>
      <c r="C42" s="38" t="s">
        <v>0</v>
      </c>
      <c r="D42" s="50">
        <v>71</v>
      </c>
      <c r="E42" s="82" t="s">
        <v>148</v>
      </c>
      <c r="F42" s="80"/>
      <c r="G42" s="82"/>
      <c r="H42" s="73">
        <v>104</v>
      </c>
      <c r="I42" s="14" t="s">
        <v>135</v>
      </c>
    </row>
    <row r="43" spans="1:9">
      <c r="A43" s="38"/>
      <c r="B43" s="80"/>
      <c r="C43" s="38"/>
      <c r="D43" s="13">
        <v>21</v>
      </c>
      <c r="E43" s="82" t="s">
        <v>149</v>
      </c>
      <c r="F43" s="80"/>
      <c r="G43" s="82"/>
      <c r="H43" s="80"/>
      <c r="I43" s="14"/>
    </row>
    <row r="44" spans="1:9" ht="30">
      <c r="A44" s="41"/>
      <c r="B44" s="80"/>
      <c r="C44" s="38" t="s">
        <v>14</v>
      </c>
      <c r="D44" s="13">
        <v>5.0999999999999996</v>
      </c>
      <c r="E44" s="82" t="s">
        <v>154</v>
      </c>
      <c r="F44" s="66">
        <v>117</v>
      </c>
      <c r="G44" s="89" t="s">
        <v>207</v>
      </c>
      <c r="H44" s="80"/>
      <c r="I44" s="14"/>
    </row>
    <row r="45" spans="1:9">
      <c r="A45" s="41"/>
      <c r="B45" s="80"/>
      <c r="C45" s="38"/>
      <c r="D45" s="81"/>
      <c r="E45" s="82"/>
      <c r="F45" s="73">
        <v>160</v>
      </c>
      <c r="G45" s="89" t="s">
        <v>9</v>
      </c>
      <c r="H45" s="80"/>
      <c r="I45" s="14"/>
    </row>
    <row r="46" spans="1:9">
      <c r="A46" s="41"/>
      <c r="B46" s="80"/>
      <c r="C46" s="38" t="s">
        <v>56</v>
      </c>
      <c r="D46" s="13">
        <v>405</v>
      </c>
      <c r="E46" s="82" t="s">
        <v>191</v>
      </c>
      <c r="F46" s="73">
        <v>287</v>
      </c>
      <c r="G46" s="82" t="s">
        <v>212</v>
      </c>
      <c r="H46" s="80"/>
      <c r="I46" s="14"/>
    </row>
    <row r="47" spans="1:9">
      <c r="A47" s="41"/>
      <c r="B47" s="80"/>
      <c r="C47" s="38"/>
      <c r="D47" s="81"/>
      <c r="E47" s="82"/>
      <c r="F47" s="80"/>
      <c r="G47" s="82"/>
      <c r="H47" s="80"/>
      <c r="I47" s="14"/>
    </row>
    <row r="48" spans="1:9">
      <c r="A48" s="41"/>
      <c r="B48" s="80"/>
      <c r="C48" s="38" t="s">
        <v>111</v>
      </c>
      <c r="D48" s="81"/>
      <c r="E48" s="82"/>
      <c r="F48" s="80"/>
      <c r="G48" s="82"/>
      <c r="H48" s="73">
        <v>3015</v>
      </c>
      <c r="I48" s="14" t="s">
        <v>151</v>
      </c>
    </row>
    <row r="49" spans="1:9">
      <c r="A49" s="41"/>
      <c r="B49" s="80"/>
      <c r="C49" s="38" t="s">
        <v>112</v>
      </c>
      <c r="D49" s="81"/>
      <c r="E49" s="82"/>
      <c r="F49" s="80"/>
      <c r="G49" s="82"/>
      <c r="H49" s="73">
        <v>818.82</v>
      </c>
      <c r="I49" s="14" t="s">
        <v>170</v>
      </c>
    </row>
    <row r="50" spans="1:9">
      <c r="A50" s="41"/>
      <c r="B50" s="80"/>
      <c r="C50" s="38"/>
      <c r="D50" s="81"/>
      <c r="E50" s="82"/>
      <c r="F50" s="80"/>
      <c r="G50" s="82"/>
      <c r="H50" s="80"/>
      <c r="I50" s="82"/>
    </row>
    <row r="51" spans="1:9">
      <c r="A51" s="41" t="s">
        <v>30</v>
      </c>
      <c r="B51" s="38"/>
      <c r="C51" s="38"/>
      <c r="D51" s="51">
        <f>SUM(D39:D46)</f>
        <v>1458.1</v>
      </c>
      <c r="E51" s="14"/>
      <c r="F51" s="74">
        <f>SUM(F39:F46)</f>
        <v>639</v>
      </c>
      <c r="G51" s="14"/>
      <c r="H51" s="74">
        <f>SUM(H39:H50)</f>
        <v>3937.82</v>
      </c>
      <c r="I51" s="14"/>
    </row>
    <row r="52" spans="1:9" ht="15.75" thickBot="1">
      <c r="A52" s="42" t="s">
        <v>32</v>
      </c>
      <c r="B52" s="94">
        <f>SUM(D51+F51+H51)</f>
        <v>6034.92</v>
      </c>
      <c r="C52" s="45"/>
      <c r="D52" s="52"/>
      <c r="E52" s="23"/>
      <c r="F52" s="84"/>
      <c r="G52" s="23"/>
      <c r="H52" s="75"/>
      <c r="I52" s="23"/>
    </row>
    <row r="53" spans="1:9" ht="45">
      <c r="A53" s="85" t="s">
        <v>132</v>
      </c>
      <c r="B53" s="10" t="s">
        <v>131</v>
      </c>
      <c r="C53" s="39" t="s">
        <v>0</v>
      </c>
      <c r="D53" s="50">
        <v>29</v>
      </c>
      <c r="E53" s="79" t="s">
        <v>147</v>
      </c>
      <c r="F53" s="66">
        <v>95</v>
      </c>
      <c r="G53" s="27" t="s">
        <v>145</v>
      </c>
      <c r="H53" s="73">
        <v>666</v>
      </c>
      <c r="I53" s="10" t="s">
        <v>35</v>
      </c>
    </row>
    <row r="54" spans="1:9">
      <c r="A54" s="86"/>
      <c r="C54" s="38"/>
      <c r="D54" s="50">
        <v>20.86</v>
      </c>
      <c r="E54" s="14" t="s">
        <v>140</v>
      </c>
      <c r="F54" s="66">
        <v>45</v>
      </c>
      <c r="G54" s="14" t="s">
        <v>146</v>
      </c>
      <c r="H54" s="80"/>
      <c r="I54" s="82"/>
    </row>
    <row r="55" spans="1:9">
      <c r="A55" s="86"/>
      <c r="C55" s="38" t="s">
        <v>8</v>
      </c>
      <c r="D55" s="50">
        <v>22</v>
      </c>
      <c r="E55" s="82" t="s">
        <v>152</v>
      </c>
      <c r="F55" s="66">
        <v>35</v>
      </c>
      <c r="G55" s="82" t="s">
        <v>150</v>
      </c>
      <c r="H55" s="80"/>
      <c r="I55" s="82"/>
    </row>
    <row r="56" spans="1:9" ht="30">
      <c r="A56" s="86"/>
      <c r="C56" s="38"/>
      <c r="D56" s="50">
        <v>28</v>
      </c>
      <c r="E56" s="82" t="s">
        <v>153</v>
      </c>
      <c r="F56" s="73">
        <v>65</v>
      </c>
      <c r="G56" s="88" t="s">
        <v>136</v>
      </c>
      <c r="H56" s="80"/>
      <c r="I56" s="82"/>
    </row>
    <row r="57" spans="1:9">
      <c r="A57" s="86"/>
      <c r="C57" s="38"/>
      <c r="D57" s="50"/>
      <c r="E57" s="82"/>
      <c r="F57" s="73">
        <v>10.5</v>
      </c>
      <c r="G57" s="88" t="s">
        <v>57</v>
      </c>
      <c r="H57" s="80"/>
      <c r="I57" s="82"/>
    </row>
    <row r="58" spans="1:9">
      <c r="A58" s="86"/>
      <c r="C58" s="38" t="s">
        <v>112</v>
      </c>
      <c r="D58" s="50"/>
      <c r="E58" s="82"/>
      <c r="F58" s="73"/>
      <c r="G58" s="88"/>
      <c r="H58" s="73">
        <v>363.77</v>
      </c>
      <c r="I58" s="14" t="s">
        <v>116</v>
      </c>
    </row>
    <row r="59" spans="1:9">
      <c r="A59" s="86"/>
      <c r="C59" s="38"/>
      <c r="D59" s="50"/>
      <c r="E59" s="82"/>
      <c r="F59" s="73"/>
      <c r="G59" s="88"/>
      <c r="H59" s="80"/>
      <c r="I59" s="82"/>
    </row>
    <row r="60" spans="1:9">
      <c r="A60" s="41" t="s">
        <v>30</v>
      </c>
      <c r="B60" s="14"/>
      <c r="C60" s="38"/>
      <c r="D60" s="51">
        <f>SUM(D53:D56)</f>
        <v>99.86</v>
      </c>
      <c r="E60" s="82"/>
      <c r="F60" s="74">
        <f>SUM(F53:F57)</f>
        <v>250.5</v>
      </c>
      <c r="G60" s="14"/>
      <c r="H60" s="74">
        <f>SUM(H53:H58)</f>
        <v>1029.77</v>
      </c>
      <c r="I60" s="14"/>
    </row>
    <row r="61" spans="1:9" ht="15.75" thickBot="1">
      <c r="A61" s="42" t="s">
        <v>32</v>
      </c>
      <c r="B61" s="93">
        <f>SUM(D60+F60+H60)</f>
        <v>1380.13</v>
      </c>
      <c r="C61" s="83"/>
      <c r="D61" s="52"/>
      <c r="E61" s="23"/>
      <c r="F61" s="84"/>
      <c r="G61" s="23"/>
      <c r="H61" s="84"/>
      <c r="I61" s="23"/>
    </row>
    <row r="62" spans="1:9" ht="30">
      <c r="A62" s="87" t="s">
        <v>134</v>
      </c>
      <c r="B62" s="10" t="s">
        <v>133</v>
      </c>
      <c r="C62" s="39" t="s">
        <v>8</v>
      </c>
      <c r="D62" s="9">
        <v>144</v>
      </c>
      <c r="E62" s="10" t="s">
        <v>138</v>
      </c>
      <c r="F62" s="66">
        <v>36</v>
      </c>
      <c r="G62" s="88" t="s">
        <v>136</v>
      </c>
      <c r="H62" s="73">
        <v>99</v>
      </c>
      <c r="I62" s="10" t="s">
        <v>151</v>
      </c>
    </row>
    <row r="63" spans="1:9">
      <c r="A63" s="86"/>
      <c r="C63" s="38"/>
      <c r="D63" s="13">
        <v>24</v>
      </c>
      <c r="E63" s="14" t="s">
        <v>155</v>
      </c>
      <c r="F63" s="66">
        <v>58</v>
      </c>
      <c r="G63" s="82" t="s">
        <v>150</v>
      </c>
      <c r="H63" s="80"/>
      <c r="I63" s="82"/>
    </row>
    <row r="64" spans="1:9">
      <c r="A64" s="86"/>
      <c r="C64" s="38"/>
      <c r="D64" s="81"/>
      <c r="E64" s="82"/>
      <c r="F64" s="66">
        <v>7.45</v>
      </c>
      <c r="G64" s="88" t="s">
        <v>154</v>
      </c>
      <c r="H64" s="80"/>
      <c r="I64" s="82"/>
    </row>
    <row r="65" spans="1:9">
      <c r="A65" s="86"/>
      <c r="C65" s="38"/>
      <c r="D65" s="81"/>
      <c r="E65" s="82"/>
      <c r="F65" s="73"/>
      <c r="G65" s="88"/>
      <c r="H65" s="80"/>
      <c r="I65" s="82"/>
    </row>
    <row r="66" spans="1:9">
      <c r="A66" s="86"/>
      <c r="C66" s="38" t="s">
        <v>112</v>
      </c>
      <c r="D66" s="81"/>
      <c r="E66" s="82"/>
      <c r="F66" s="73"/>
      <c r="G66" s="88"/>
      <c r="H66" s="73">
        <v>363.77</v>
      </c>
      <c r="I66" s="14" t="s">
        <v>168</v>
      </c>
    </row>
    <row r="67" spans="1:9">
      <c r="A67" s="86"/>
      <c r="C67" s="38" t="s">
        <v>169</v>
      </c>
      <c r="D67" s="81"/>
      <c r="E67" s="82"/>
      <c r="F67" s="73"/>
      <c r="G67" s="88"/>
      <c r="H67" s="73">
        <v>225</v>
      </c>
      <c r="I67" s="14" t="s">
        <v>167</v>
      </c>
    </row>
    <row r="68" spans="1:9">
      <c r="A68" s="41" t="s">
        <v>30</v>
      </c>
      <c r="B68" s="14"/>
      <c r="C68" s="38"/>
      <c r="D68" s="51">
        <f>SUM(D62:D64)</f>
        <v>168</v>
      </c>
      <c r="E68" s="82"/>
      <c r="F68" s="74">
        <f>SUM(F62:F64)</f>
        <v>101.45</v>
      </c>
      <c r="G68" s="14"/>
      <c r="H68" s="74">
        <f>SUM(H62:H67)</f>
        <v>687.77</v>
      </c>
      <c r="I68" s="14"/>
    </row>
    <row r="69" spans="1:9" ht="15.75" thickBot="1">
      <c r="A69" s="42" t="s">
        <v>32</v>
      </c>
      <c r="B69" s="93">
        <f>SUM(D68+F68+H68)</f>
        <v>957.22</v>
      </c>
      <c r="C69" s="83"/>
      <c r="D69" s="52"/>
      <c r="E69" s="23"/>
      <c r="F69" s="84"/>
      <c r="G69" s="23"/>
      <c r="H69" s="84"/>
      <c r="I69" s="23"/>
    </row>
    <row r="70" spans="1:9">
      <c r="D70" s="4"/>
    </row>
    <row r="71" spans="1:9">
      <c r="D71" s="4"/>
    </row>
  </sheetData>
  <mergeCells count="3">
    <mergeCell ref="D1:E1"/>
    <mergeCell ref="F1:G1"/>
    <mergeCell ref="H1:I1"/>
  </mergeCells>
  <pageMargins left="0" right="0" top="0" bottom="0" header="0.31496062992125984" footer="0.31496062992125984"/>
  <pageSetup paperSize="9" scale="5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opLeftCell="A2" workbookViewId="0">
      <selection activeCell="C36" sqref="C36"/>
    </sheetView>
  </sheetViews>
  <sheetFormatPr defaultRowHeight="15"/>
  <cols>
    <col min="1" max="1" width="18.42578125" customWidth="1"/>
    <col min="2" max="2" width="19.5703125" customWidth="1"/>
    <col min="3" max="3" width="17" customWidth="1"/>
    <col min="4" max="4" width="13.140625" customWidth="1"/>
    <col min="5" max="5" width="26.42578125" customWidth="1"/>
    <col min="6" max="6" width="15.7109375" customWidth="1"/>
    <col min="7" max="7" width="22" customWidth="1"/>
    <col min="8" max="8" width="19.28515625" customWidth="1"/>
    <col min="9" max="9" width="32" customWidth="1"/>
  </cols>
  <sheetData>
    <row r="1" spans="1:11" s="6" customFormat="1" ht="48.75" customHeight="1" thickBot="1">
      <c r="A1" s="35" t="s">
        <v>24</v>
      </c>
      <c r="B1" s="35" t="s">
        <v>1</v>
      </c>
      <c r="C1" s="35" t="s">
        <v>3</v>
      </c>
      <c r="D1" s="116" t="s">
        <v>118</v>
      </c>
      <c r="E1" s="117"/>
      <c r="F1" s="114" t="s">
        <v>85</v>
      </c>
      <c r="G1" s="115"/>
      <c r="H1" s="114" t="s">
        <v>270</v>
      </c>
      <c r="I1" s="115"/>
    </row>
    <row r="2" spans="1:11" s="6" customFormat="1">
      <c r="A2" s="36" t="s">
        <v>177</v>
      </c>
      <c r="B2" s="36" t="s">
        <v>176</v>
      </c>
      <c r="C2" s="36" t="s">
        <v>11</v>
      </c>
      <c r="D2" s="46">
        <v>24</v>
      </c>
      <c r="E2" s="47" t="s">
        <v>202</v>
      </c>
      <c r="F2" s="64">
        <v>67</v>
      </c>
      <c r="G2" s="55" t="s">
        <v>136</v>
      </c>
      <c r="H2" s="71"/>
      <c r="I2" s="27"/>
    </row>
    <row r="3" spans="1:11" s="6" customFormat="1">
      <c r="A3" s="37"/>
      <c r="B3" s="37"/>
      <c r="C3" s="37"/>
      <c r="D3" s="48">
        <v>36</v>
      </c>
      <c r="E3" s="49" t="s">
        <v>203</v>
      </c>
      <c r="F3" s="65">
        <v>13.7</v>
      </c>
      <c r="G3" s="56" t="s">
        <v>96</v>
      </c>
      <c r="H3" s="72"/>
      <c r="I3" s="28"/>
    </row>
    <row r="4" spans="1:11" s="6" customFormat="1">
      <c r="A4" s="37"/>
      <c r="B4" s="37"/>
      <c r="C4" s="37"/>
      <c r="D4" s="48"/>
      <c r="E4" s="49"/>
      <c r="F4" s="65">
        <v>43</v>
      </c>
      <c r="G4" s="56" t="s">
        <v>205</v>
      </c>
      <c r="H4" s="72"/>
      <c r="I4" s="28"/>
    </row>
    <row r="5" spans="1:11" s="6" customFormat="1">
      <c r="A5" s="37"/>
      <c r="B5" s="37"/>
      <c r="C5" s="37"/>
      <c r="D5" s="48">
        <v>22</v>
      </c>
      <c r="E5" s="49" t="s">
        <v>204</v>
      </c>
      <c r="F5" s="65"/>
      <c r="G5" s="56"/>
      <c r="H5" s="72"/>
      <c r="I5" s="28"/>
    </row>
    <row r="6" spans="1:11" s="6" customFormat="1">
      <c r="A6" s="37"/>
      <c r="B6" s="37"/>
      <c r="C6" s="37" t="s">
        <v>8</v>
      </c>
      <c r="D6" s="48"/>
      <c r="E6" s="49"/>
      <c r="F6" s="65">
        <v>43</v>
      </c>
      <c r="G6" s="56" t="s">
        <v>95</v>
      </c>
      <c r="H6" s="72"/>
      <c r="I6" s="14"/>
      <c r="K6" s="26"/>
    </row>
    <row r="7" spans="1:11" s="6" customFormat="1">
      <c r="A7" s="37"/>
      <c r="B7" s="37"/>
      <c r="C7" s="37"/>
      <c r="D7" s="48"/>
      <c r="E7" s="49"/>
      <c r="F7" s="65">
        <v>60.48</v>
      </c>
      <c r="G7" s="56" t="s">
        <v>136</v>
      </c>
      <c r="H7" s="72"/>
      <c r="I7" s="14"/>
      <c r="K7" s="26"/>
    </row>
    <row r="8" spans="1:11" s="6" customFormat="1">
      <c r="A8" s="37"/>
      <c r="B8" s="37"/>
      <c r="C8" s="37"/>
      <c r="D8" s="48"/>
      <c r="E8" s="49"/>
      <c r="F8" s="65"/>
      <c r="G8" s="56"/>
      <c r="H8" s="72"/>
      <c r="I8" s="14"/>
      <c r="K8" s="26"/>
    </row>
    <row r="9" spans="1:11" s="6" customFormat="1">
      <c r="A9" s="38"/>
      <c r="B9" s="44"/>
      <c r="C9" s="38" t="s">
        <v>111</v>
      </c>
      <c r="D9" s="50"/>
      <c r="E9" s="28"/>
      <c r="F9" s="66"/>
      <c r="G9" s="57"/>
      <c r="H9" s="73">
        <v>3599.98</v>
      </c>
      <c r="I9" s="14" t="s">
        <v>70</v>
      </c>
    </row>
    <row r="10" spans="1:11" s="6" customFormat="1">
      <c r="A10" s="38"/>
      <c r="B10" s="44"/>
      <c r="C10" s="38" t="s">
        <v>112</v>
      </c>
      <c r="D10" s="50"/>
      <c r="E10" s="28"/>
      <c r="F10" s="66"/>
      <c r="G10" s="57"/>
      <c r="H10" s="73">
        <v>2444.66</v>
      </c>
      <c r="I10" s="14" t="s">
        <v>216</v>
      </c>
    </row>
    <row r="11" spans="1:11" s="6" customFormat="1">
      <c r="A11" s="38"/>
      <c r="B11" s="44"/>
      <c r="C11" s="38"/>
      <c r="D11" s="50"/>
      <c r="E11" s="28"/>
      <c r="F11" s="66"/>
      <c r="G11" s="57"/>
      <c r="H11" s="73"/>
      <c r="I11" s="14"/>
    </row>
    <row r="12" spans="1:11" s="6" customFormat="1">
      <c r="A12" s="41" t="s">
        <v>30</v>
      </c>
      <c r="B12" s="38"/>
      <c r="C12" s="38"/>
      <c r="D12" s="51">
        <f>SUM(D2:D10)</f>
        <v>82</v>
      </c>
      <c r="E12" s="28"/>
      <c r="F12" s="67">
        <f>SUM(F2:F10)</f>
        <v>227.17999999999998</v>
      </c>
      <c r="G12" s="58"/>
      <c r="H12" s="74">
        <f>SUM(H2:H11)</f>
        <v>6044.6399999999994</v>
      </c>
      <c r="I12" s="14"/>
    </row>
    <row r="13" spans="1:11" s="6" customFormat="1" ht="15.75" thickBot="1">
      <c r="A13" s="42" t="s">
        <v>76</v>
      </c>
      <c r="B13" s="94">
        <f>SUM(D12+F12+H12)</f>
        <v>6353.82</v>
      </c>
      <c r="C13" s="38"/>
      <c r="D13" s="52"/>
      <c r="E13" s="53"/>
      <c r="F13" s="68"/>
      <c r="G13" s="59"/>
      <c r="H13" s="75"/>
      <c r="I13" s="23"/>
    </row>
    <row r="14" spans="1:11" s="6" customFormat="1">
      <c r="A14" s="39" t="s">
        <v>178</v>
      </c>
      <c r="B14" s="39" t="s">
        <v>179</v>
      </c>
      <c r="C14" s="39" t="s">
        <v>56</v>
      </c>
      <c r="D14" s="46">
        <v>65</v>
      </c>
      <c r="E14" s="91" t="s">
        <v>9</v>
      </c>
      <c r="F14" s="64">
        <v>33</v>
      </c>
      <c r="G14" s="55" t="s">
        <v>198</v>
      </c>
      <c r="H14" s="71">
        <v>470</v>
      </c>
      <c r="I14" s="47" t="s">
        <v>70</v>
      </c>
    </row>
    <row r="15" spans="1:11" s="6" customFormat="1">
      <c r="A15" s="38"/>
      <c r="B15" s="38"/>
      <c r="C15" s="38"/>
      <c r="D15" s="48">
        <v>157</v>
      </c>
      <c r="E15" s="89" t="s">
        <v>191</v>
      </c>
      <c r="F15" s="65">
        <v>34</v>
      </c>
      <c r="G15" s="56" t="s">
        <v>199</v>
      </c>
      <c r="H15" s="72"/>
      <c r="I15" s="49"/>
    </row>
    <row r="16" spans="1:11" s="6" customFormat="1">
      <c r="A16" s="38"/>
      <c r="B16" s="38"/>
      <c r="C16" s="38"/>
      <c r="D16" s="48"/>
      <c r="E16" s="89"/>
      <c r="F16" s="65"/>
      <c r="G16" s="56"/>
      <c r="H16" s="72"/>
      <c r="I16" s="49"/>
    </row>
    <row r="17" spans="1:9" s="6" customFormat="1">
      <c r="A17" s="38"/>
      <c r="B17" s="38"/>
      <c r="C17" s="38" t="s">
        <v>43</v>
      </c>
      <c r="D17" s="48">
        <v>10</v>
      </c>
      <c r="E17" s="89" t="s">
        <v>9</v>
      </c>
      <c r="F17" s="65"/>
      <c r="G17" s="56"/>
      <c r="H17" s="72"/>
      <c r="I17" s="49"/>
    </row>
    <row r="18" spans="1:9" s="6" customFormat="1">
      <c r="A18" s="38"/>
      <c r="B18" s="38"/>
      <c r="C18" s="38"/>
      <c r="D18" s="48"/>
      <c r="E18" s="89"/>
      <c r="F18" s="65"/>
      <c r="G18" s="56"/>
      <c r="H18" s="72"/>
      <c r="I18" s="49"/>
    </row>
    <row r="19" spans="1:9" s="6" customFormat="1">
      <c r="A19" s="38" t="s">
        <v>260</v>
      </c>
      <c r="B19" s="38" t="s">
        <v>179</v>
      </c>
      <c r="C19" s="38" t="s">
        <v>14</v>
      </c>
      <c r="D19" s="48">
        <v>297</v>
      </c>
      <c r="E19" s="49" t="s">
        <v>206</v>
      </c>
      <c r="F19" s="48">
        <v>142</v>
      </c>
      <c r="G19" s="89" t="s">
        <v>198</v>
      </c>
      <c r="H19" s="72">
        <v>128</v>
      </c>
      <c r="I19" s="89" t="s">
        <v>35</v>
      </c>
    </row>
    <row r="20" spans="1:9" s="6" customFormat="1">
      <c r="A20" s="38"/>
      <c r="B20" s="44"/>
      <c r="C20" s="38"/>
      <c r="D20" s="48">
        <v>42.5</v>
      </c>
      <c r="E20" s="49" t="s">
        <v>9</v>
      </c>
      <c r="F20" s="48">
        <v>22</v>
      </c>
      <c r="G20" s="49" t="s">
        <v>199</v>
      </c>
      <c r="H20" s="72"/>
      <c r="I20" s="49"/>
    </row>
    <row r="21" spans="1:9" s="6" customFormat="1">
      <c r="A21" s="38"/>
      <c r="B21" s="44"/>
      <c r="C21" s="38"/>
      <c r="D21" s="48"/>
      <c r="E21" s="99"/>
      <c r="F21" s="48"/>
      <c r="G21" s="49"/>
      <c r="H21" s="72"/>
      <c r="I21" s="49"/>
    </row>
    <row r="22" spans="1:9" s="6" customFormat="1">
      <c r="A22" s="107">
        <v>40876</v>
      </c>
      <c r="B22" s="44" t="s">
        <v>179</v>
      </c>
      <c r="C22" s="38" t="s">
        <v>21</v>
      </c>
      <c r="D22" s="48">
        <v>42</v>
      </c>
      <c r="E22" s="99" t="s">
        <v>9</v>
      </c>
      <c r="F22" s="48">
        <v>29</v>
      </c>
      <c r="G22" s="49" t="s">
        <v>95</v>
      </c>
      <c r="H22" s="72"/>
      <c r="I22" s="49"/>
    </row>
    <row r="23" spans="1:9" s="6" customFormat="1">
      <c r="A23" s="38"/>
      <c r="B23" s="44"/>
      <c r="C23" s="38"/>
      <c r="D23" s="48">
        <v>24</v>
      </c>
      <c r="E23" s="99" t="s">
        <v>226</v>
      </c>
      <c r="F23" s="48"/>
      <c r="G23" s="49"/>
      <c r="H23" s="72"/>
      <c r="I23" s="49"/>
    </row>
    <row r="24" spans="1:9" s="6" customFormat="1">
      <c r="A24" s="38"/>
      <c r="B24" s="44"/>
      <c r="C24" s="38"/>
      <c r="D24" s="48"/>
      <c r="E24" s="99"/>
      <c r="F24" s="48"/>
      <c r="G24" s="49"/>
      <c r="H24" s="72"/>
      <c r="I24" s="49"/>
    </row>
    <row r="25" spans="1:9" s="6" customFormat="1">
      <c r="A25" s="38"/>
      <c r="B25" s="44"/>
      <c r="C25" s="38" t="s">
        <v>14</v>
      </c>
      <c r="D25" s="48"/>
      <c r="E25" s="92"/>
      <c r="F25" s="65"/>
      <c r="G25" s="90"/>
      <c r="H25" s="72"/>
      <c r="I25" s="49"/>
    </row>
    <row r="26" spans="1:9" s="6" customFormat="1">
      <c r="A26" s="38"/>
      <c r="B26" s="44"/>
      <c r="C26" s="38"/>
      <c r="D26" s="108"/>
      <c r="E26" s="92"/>
      <c r="F26" s="65"/>
      <c r="G26" s="90"/>
      <c r="H26" s="72"/>
      <c r="I26" s="49"/>
    </row>
    <row r="27" spans="1:9" s="6" customFormat="1">
      <c r="A27" s="38"/>
      <c r="B27" s="44"/>
      <c r="C27" s="38" t="s">
        <v>112</v>
      </c>
      <c r="F27" s="66"/>
      <c r="G27" s="57"/>
      <c r="H27" s="97">
        <f>333.73+346.27</f>
        <v>680</v>
      </c>
      <c r="I27" s="98" t="s">
        <v>218</v>
      </c>
    </row>
    <row r="28" spans="1:9" s="6" customFormat="1">
      <c r="A28" s="38"/>
      <c r="B28" s="44"/>
      <c r="C28" s="38" t="s">
        <v>112</v>
      </c>
      <c r="D28" s="50"/>
      <c r="E28" s="14"/>
      <c r="F28" s="66"/>
      <c r="G28" s="57"/>
      <c r="H28" s="73">
        <v>346.27</v>
      </c>
      <c r="I28" s="14" t="s">
        <v>221</v>
      </c>
    </row>
    <row r="29" spans="1:9" s="6" customFormat="1">
      <c r="A29" s="38"/>
      <c r="B29" s="44"/>
      <c r="C29" s="38" t="s">
        <v>112</v>
      </c>
      <c r="D29" s="50"/>
      <c r="E29" s="14"/>
      <c r="F29" s="66"/>
      <c r="G29" s="57"/>
      <c r="H29" s="73">
        <v>587.71</v>
      </c>
      <c r="I29" s="14" t="s">
        <v>225</v>
      </c>
    </row>
    <row r="30" spans="1:9" s="6" customFormat="1">
      <c r="A30" s="38"/>
      <c r="B30" s="44"/>
      <c r="C30" s="38"/>
      <c r="D30" s="50"/>
      <c r="E30" s="14"/>
      <c r="F30" s="66"/>
      <c r="G30" s="57"/>
      <c r="H30" s="73"/>
      <c r="I30" s="14"/>
    </row>
    <row r="31" spans="1:9" s="6" customFormat="1">
      <c r="A31" s="41" t="s">
        <v>30</v>
      </c>
      <c r="B31" s="38"/>
      <c r="C31" s="38"/>
      <c r="D31" s="51">
        <f>SUM(D14:D25)</f>
        <v>637.5</v>
      </c>
      <c r="E31" s="28"/>
      <c r="F31" s="67">
        <f>SUM(F14:F27)</f>
        <v>260</v>
      </c>
      <c r="G31" s="58"/>
      <c r="H31" s="74">
        <f>SUM(H14:H29)</f>
        <v>2211.98</v>
      </c>
      <c r="I31" s="14"/>
    </row>
    <row r="32" spans="1:9" s="6" customFormat="1" ht="15.75" thickBot="1">
      <c r="A32" s="42" t="s">
        <v>76</v>
      </c>
      <c r="B32" s="94">
        <f>SUM(D31+F31+H31)</f>
        <v>3109.48</v>
      </c>
      <c r="C32" s="38"/>
      <c r="D32" s="52"/>
      <c r="E32" s="53"/>
      <c r="F32" s="68"/>
      <c r="G32" s="59"/>
      <c r="H32" s="75"/>
      <c r="I32" s="23"/>
    </row>
    <row r="33" spans="1:9" s="6" customFormat="1">
      <c r="A33" s="39" t="s">
        <v>180</v>
      </c>
      <c r="B33" s="39" t="s">
        <v>181</v>
      </c>
      <c r="C33" s="39" t="s">
        <v>182</v>
      </c>
      <c r="D33" s="54">
        <v>305</v>
      </c>
      <c r="E33" s="10" t="s">
        <v>191</v>
      </c>
      <c r="F33" s="69">
        <v>22</v>
      </c>
      <c r="G33" s="60" t="s">
        <v>194</v>
      </c>
      <c r="H33" s="71">
        <v>1012</v>
      </c>
      <c r="I33" s="10" t="s">
        <v>193</v>
      </c>
    </row>
    <row r="34" spans="1:9" s="6" customFormat="1">
      <c r="A34" s="38"/>
      <c r="B34" s="12"/>
      <c r="C34" s="38"/>
      <c r="D34" s="50">
        <v>86</v>
      </c>
      <c r="E34" s="14" t="s">
        <v>96</v>
      </c>
      <c r="F34" s="66">
        <v>38.6</v>
      </c>
      <c r="G34" s="63" t="s">
        <v>195</v>
      </c>
      <c r="H34" s="72"/>
      <c r="I34" s="14"/>
    </row>
    <row r="35" spans="1:9" s="6" customFormat="1">
      <c r="A35" s="38"/>
      <c r="B35" s="12"/>
      <c r="C35" s="38" t="s">
        <v>46</v>
      </c>
      <c r="D35" s="50">
        <v>197</v>
      </c>
      <c r="E35" s="14" t="s">
        <v>149</v>
      </c>
      <c r="F35" s="66">
        <v>61</v>
      </c>
      <c r="G35" s="63" t="s">
        <v>200</v>
      </c>
      <c r="H35" s="73"/>
      <c r="I35" s="14"/>
    </row>
    <row r="36" spans="1:9" s="6" customFormat="1">
      <c r="A36" s="38"/>
      <c r="B36" s="62"/>
      <c r="C36" s="38" t="s">
        <v>21</v>
      </c>
      <c r="D36" s="50"/>
      <c r="E36" s="14"/>
      <c r="F36" s="66"/>
      <c r="G36" s="14"/>
      <c r="H36" s="73"/>
      <c r="I36" s="14"/>
    </row>
    <row r="37" spans="1:9" s="6" customFormat="1">
      <c r="A37" s="38"/>
      <c r="B37" s="44"/>
      <c r="C37" s="37" t="s">
        <v>14</v>
      </c>
      <c r="D37" s="50">
        <v>90</v>
      </c>
      <c r="E37" s="14" t="s">
        <v>96</v>
      </c>
      <c r="F37" s="66"/>
      <c r="G37" s="57"/>
      <c r="H37" s="73"/>
      <c r="I37" s="14"/>
    </row>
    <row r="38" spans="1:9" s="6" customFormat="1">
      <c r="A38" s="38"/>
      <c r="B38" s="44"/>
      <c r="C38" s="38"/>
      <c r="D38" s="50"/>
      <c r="E38" s="14"/>
      <c r="F38" s="66"/>
      <c r="G38" s="57"/>
      <c r="H38" s="73"/>
      <c r="I38" s="14"/>
    </row>
    <row r="39" spans="1:9" s="6" customFormat="1">
      <c r="A39" s="38"/>
      <c r="B39" s="44"/>
      <c r="C39" s="38" t="s">
        <v>112</v>
      </c>
      <c r="D39" s="50"/>
      <c r="E39" s="14"/>
      <c r="F39" s="66"/>
      <c r="G39" s="57"/>
      <c r="H39" s="73">
        <f>2744+445.38+558.87</f>
        <v>3748.25</v>
      </c>
      <c r="I39" s="28" t="s">
        <v>217</v>
      </c>
    </row>
    <row r="40" spans="1:9" s="6" customFormat="1">
      <c r="A40" s="38"/>
      <c r="B40" s="44"/>
      <c r="C40" s="37"/>
      <c r="D40" s="50"/>
      <c r="E40" s="14"/>
      <c r="F40" s="66"/>
      <c r="G40" s="57"/>
      <c r="H40" s="73"/>
      <c r="I40" s="28"/>
    </row>
    <row r="41" spans="1:9" s="6" customFormat="1">
      <c r="A41" s="41" t="s">
        <v>30</v>
      </c>
      <c r="B41" s="38"/>
      <c r="C41" s="38"/>
      <c r="D41" s="51">
        <f>SUM(D33:D37)</f>
        <v>678</v>
      </c>
      <c r="E41" s="14"/>
      <c r="F41" s="67">
        <f>SUM(F33:F36)</f>
        <v>121.6</v>
      </c>
      <c r="G41" s="58"/>
      <c r="H41" s="74">
        <f>SUM(H33:H40)</f>
        <v>4760.25</v>
      </c>
      <c r="I41" s="14"/>
    </row>
    <row r="42" spans="1:9" s="6" customFormat="1" ht="15.75" thickBot="1">
      <c r="A42" s="42" t="s">
        <v>32</v>
      </c>
      <c r="B42" s="94">
        <f>SUM(D41+F41+H41)</f>
        <v>5559.85</v>
      </c>
      <c r="C42" s="45"/>
      <c r="D42" s="52"/>
      <c r="E42" s="23"/>
      <c r="F42" s="68"/>
      <c r="G42" s="59"/>
      <c r="H42" s="75"/>
      <c r="I42" s="23"/>
    </row>
    <row r="43" spans="1:9">
      <c r="A43" s="39" t="s">
        <v>183</v>
      </c>
      <c r="B43" s="39" t="s">
        <v>186</v>
      </c>
      <c r="C43" s="39" t="s">
        <v>184</v>
      </c>
      <c r="D43" s="9">
        <v>90</v>
      </c>
      <c r="E43" s="10" t="s">
        <v>9</v>
      </c>
      <c r="F43" s="66"/>
      <c r="G43" s="82"/>
      <c r="H43" s="71">
        <v>4790</v>
      </c>
      <c r="I43" s="10" t="s">
        <v>215</v>
      </c>
    </row>
    <row r="44" spans="1:9">
      <c r="A44" s="38"/>
      <c r="B44" s="12"/>
      <c r="C44" s="38"/>
      <c r="D44" s="13">
        <v>280</v>
      </c>
      <c r="E44" s="14" t="s">
        <v>191</v>
      </c>
      <c r="F44" s="66"/>
      <c r="G44" s="82"/>
      <c r="H44" s="72"/>
      <c r="I44" s="14"/>
    </row>
    <row r="45" spans="1:9">
      <c r="A45" s="38"/>
      <c r="B45" s="12"/>
      <c r="C45" s="38"/>
      <c r="D45" s="13">
        <v>641</v>
      </c>
      <c r="E45" s="14" t="s">
        <v>201</v>
      </c>
      <c r="F45" s="66"/>
      <c r="G45" s="82"/>
      <c r="H45" s="72"/>
      <c r="I45" s="14"/>
    </row>
    <row r="46" spans="1:9">
      <c r="A46" s="38"/>
      <c r="B46" s="12"/>
      <c r="C46" s="38" t="s">
        <v>182</v>
      </c>
      <c r="D46" s="13">
        <v>370</v>
      </c>
      <c r="E46" s="14" t="s">
        <v>191</v>
      </c>
      <c r="F46" s="66">
        <v>72.3</v>
      </c>
      <c r="G46" s="63" t="s">
        <v>196</v>
      </c>
      <c r="H46" s="80"/>
      <c r="I46" s="82"/>
    </row>
    <row r="47" spans="1:9">
      <c r="A47" s="38"/>
      <c r="B47" s="12"/>
      <c r="C47" s="38"/>
      <c r="D47" s="13">
        <v>114</v>
      </c>
      <c r="E47" s="14" t="s">
        <v>192</v>
      </c>
      <c r="F47" s="66">
        <v>3.9</v>
      </c>
      <c r="G47" s="63" t="s">
        <v>195</v>
      </c>
      <c r="H47" s="80"/>
      <c r="I47" s="82"/>
    </row>
    <row r="48" spans="1:9">
      <c r="A48" s="38"/>
      <c r="B48" s="12"/>
      <c r="C48" s="38"/>
      <c r="D48" s="13">
        <v>61</v>
      </c>
      <c r="E48" s="14" t="s">
        <v>96</v>
      </c>
      <c r="F48" s="80"/>
      <c r="G48" s="82"/>
      <c r="H48" s="80"/>
      <c r="I48" s="82"/>
    </row>
    <row r="49" spans="1:9">
      <c r="A49" s="38"/>
      <c r="B49" s="12"/>
      <c r="C49" s="38" t="s">
        <v>21</v>
      </c>
      <c r="D49" s="13"/>
      <c r="E49" s="14"/>
      <c r="F49" s="80"/>
      <c r="G49" s="82"/>
      <c r="H49" s="80"/>
      <c r="I49" s="82"/>
    </row>
    <row r="50" spans="1:9">
      <c r="A50" s="38"/>
      <c r="B50" s="80"/>
      <c r="C50" s="38" t="s">
        <v>185</v>
      </c>
      <c r="D50" s="50"/>
      <c r="E50" s="82"/>
      <c r="F50" s="80"/>
      <c r="G50" s="82"/>
      <c r="H50" s="73"/>
      <c r="I50" s="14"/>
    </row>
    <row r="51" spans="1:9">
      <c r="A51" s="38"/>
      <c r="B51" s="80"/>
      <c r="C51" s="38"/>
      <c r="D51" s="13"/>
      <c r="E51" s="82"/>
      <c r="F51" s="80"/>
      <c r="G51" s="82"/>
      <c r="H51" s="80"/>
      <c r="I51" s="14"/>
    </row>
    <row r="52" spans="1:9">
      <c r="A52" s="38"/>
      <c r="B52" s="80"/>
      <c r="C52" s="38" t="s">
        <v>112</v>
      </c>
      <c r="D52" s="13"/>
      <c r="E52" s="82"/>
      <c r="F52" s="80"/>
      <c r="G52" s="82"/>
      <c r="H52" s="13">
        <v>6971.81</v>
      </c>
      <c r="I52" s="14" t="s">
        <v>193</v>
      </c>
    </row>
    <row r="53" spans="1:9">
      <c r="A53" s="38"/>
      <c r="B53" s="80"/>
      <c r="C53" s="38" t="s">
        <v>112</v>
      </c>
      <c r="D53" s="13"/>
      <c r="E53" s="82"/>
      <c r="F53" s="80"/>
      <c r="G53" s="82"/>
      <c r="H53" s="13">
        <v>9926.76</v>
      </c>
      <c r="I53" s="14" t="s">
        <v>220</v>
      </c>
    </row>
    <row r="54" spans="1:9">
      <c r="A54" s="41"/>
      <c r="B54" s="80"/>
      <c r="C54" s="38"/>
      <c r="D54" s="81"/>
      <c r="E54" s="82"/>
      <c r="F54" s="80"/>
      <c r="G54" s="82"/>
      <c r="H54" s="80"/>
      <c r="I54" s="82"/>
    </row>
    <row r="55" spans="1:9">
      <c r="A55" s="41" t="s">
        <v>30</v>
      </c>
      <c r="B55" s="38"/>
      <c r="C55" s="38"/>
      <c r="D55" s="51">
        <f>SUM(D43:D51)</f>
        <v>1556</v>
      </c>
      <c r="E55" s="14"/>
      <c r="F55" s="74">
        <f>SUM(F43:F51)</f>
        <v>76.2</v>
      </c>
      <c r="G55" s="14"/>
      <c r="H55" s="74">
        <f>SUM(H43:H54)</f>
        <v>21688.57</v>
      </c>
      <c r="I55" s="14"/>
    </row>
    <row r="56" spans="1:9" ht="15.75" thickBot="1">
      <c r="A56" s="42" t="s">
        <v>32</v>
      </c>
      <c r="B56" s="94">
        <f>SUM(D55+F55+H55)</f>
        <v>23320.77</v>
      </c>
      <c r="C56" s="45"/>
      <c r="D56" s="52"/>
      <c r="E56" s="23"/>
      <c r="F56" s="84"/>
      <c r="G56" s="23"/>
      <c r="H56" s="75"/>
      <c r="I56" s="23"/>
    </row>
    <row r="57" spans="1:9">
      <c r="A57" s="39" t="s">
        <v>187</v>
      </c>
      <c r="B57" s="10" t="s">
        <v>188</v>
      </c>
      <c r="C57" s="39" t="s">
        <v>56</v>
      </c>
      <c r="D57" s="50">
        <v>142</v>
      </c>
      <c r="E57" s="10" t="s">
        <v>9</v>
      </c>
      <c r="F57" s="66">
        <v>24.5</v>
      </c>
      <c r="G57" s="27" t="s">
        <v>95</v>
      </c>
      <c r="H57" s="73">
        <v>251</v>
      </c>
      <c r="I57" s="10" t="s">
        <v>151</v>
      </c>
    </row>
    <row r="58" spans="1:9">
      <c r="A58" s="86"/>
      <c r="C58" s="38"/>
      <c r="D58" s="50">
        <v>30</v>
      </c>
      <c r="E58" s="14" t="s">
        <v>272</v>
      </c>
      <c r="F58" s="66">
        <v>25</v>
      </c>
      <c r="G58" s="14" t="s">
        <v>213</v>
      </c>
      <c r="H58" s="80"/>
      <c r="I58" s="82"/>
    </row>
    <row r="59" spans="1:9">
      <c r="A59" s="86"/>
      <c r="C59" s="38"/>
      <c r="D59" s="50"/>
      <c r="E59" s="14"/>
      <c r="F59" s="66"/>
      <c r="G59" s="14"/>
      <c r="H59" s="80"/>
      <c r="I59" s="82"/>
    </row>
    <row r="60" spans="1:9">
      <c r="A60" s="86"/>
      <c r="C60" s="38"/>
      <c r="D60" s="50"/>
      <c r="E60" s="82"/>
      <c r="F60" s="66">
        <v>203</v>
      </c>
      <c r="G60" s="14" t="s">
        <v>271</v>
      </c>
      <c r="H60" s="80"/>
      <c r="I60" s="82"/>
    </row>
    <row r="61" spans="1:9">
      <c r="A61" s="86"/>
      <c r="C61" s="38" t="s">
        <v>111</v>
      </c>
      <c r="D61" s="50"/>
      <c r="E61" s="82"/>
      <c r="F61" s="73"/>
      <c r="G61" s="88"/>
      <c r="H61" s="13">
        <v>194</v>
      </c>
      <c r="I61" s="14" t="s">
        <v>151</v>
      </c>
    </row>
    <row r="62" spans="1:9">
      <c r="A62" s="86"/>
      <c r="C62" s="38" t="s">
        <v>112</v>
      </c>
      <c r="D62" s="50"/>
      <c r="E62" s="82"/>
      <c r="F62" s="73"/>
      <c r="G62" s="88"/>
      <c r="H62" s="73">
        <v>818.62</v>
      </c>
      <c r="I62" s="14" t="s">
        <v>219</v>
      </c>
    </row>
    <row r="63" spans="1:9">
      <c r="A63" s="86"/>
      <c r="C63" s="38"/>
      <c r="D63" s="50"/>
      <c r="E63" s="82"/>
      <c r="F63" s="73"/>
      <c r="G63" s="88"/>
      <c r="H63" s="80"/>
      <c r="I63" s="82"/>
    </row>
    <row r="64" spans="1:9">
      <c r="A64" s="41" t="s">
        <v>30</v>
      </c>
      <c r="B64" s="14"/>
      <c r="C64" s="38"/>
      <c r="D64" s="51">
        <f>SUM(D57:D61)</f>
        <v>172</v>
      </c>
      <c r="E64" s="82"/>
      <c r="F64" s="74">
        <f>SUM(F57:F61)</f>
        <v>252.5</v>
      </c>
      <c r="G64" s="14"/>
      <c r="H64" s="74">
        <f>SUM(H57:H62)</f>
        <v>1263.6199999999999</v>
      </c>
      <c r="I64" s="14"/>
    </row>
    <row r="65" spans="1:9" ht="15.75" thickBot="1">
      <c r="A65" s="42" t="s">
        <v>32</v>
      </c>
      <c r="B65" s="93">
        <f>SUM(D64+F64+H64)</f>
        <v>1688.12</v>
      </c>
      <c r="C65" s="83"/>
      <c r="D65" s="52"/>
      <c r="E65" s="23"/>
      <c r="F65" s="84"/>
      <c r="G65" s="23"/>
      <c r="H65" s="84"/>
      <c r="I65" s="23"/>
    </row>
    <row r="66" spans="1:9">
      <c r="A66" s="96" t="s">
        <v>189</v>
      </c>
      <c r="B66" s="10" t="s">
        <v>190</v>
      </c>
      <c r="C66" s="39" t="s">
        <v>14</v>
      </c>
      <c r="D66" s="9">
        <v>38</v>
      </c>
      <c r="E66" s="10" t="s">
        <v>9</v>
      </c>
      <c r="F66" s="66">
        <v>16</v>
      </c>
      <c r="G66" s="88" t="s">
        <v>198</v>
      </c>
      <c r="H66" s="73"/>
      <c r="I66" s="10"/>
    </row>
    <row r="67" spans="1:9">
      <c r="A67" s="95"/>
      <c r="B67" s="12"/>
      <c r="C67" s="38"/>
      <c r="D67" s="13">
        <v>34</v>
      </c>
      <c r="E67" s="14" t="s">
        <v>191</v>
      </c>
      <c r="F67" s="66">
        <v>10</v>
      </c>
      <c r="G67" s="88" t="s">
        <v>199</v>
      </c>
      <c r="H67" s="73"/>
      <c r="I67" s="14"/>
    </row>
    <row r="68" spans="1:9">
      <c r="A68" s="86"/>
      <c r="C68" s="38" t="s">
        <v>56</v>
      </c>
      <c r="D68" s="13">
        <v>199</v>
      </c>
      <c r="E68" s="14" t="s">
        <v>191</v>
      </c>
      <c r="F68" s="66">
        <v>27</v>
      </c>
      <c r="G68" s="63" t="s">
        <v>195</v>
      </c>
      <c r="H68" s="13">
        <v>698</v>
      </c>
      <c r="I68" s="14" t="s">
        <v>70</v>
      </c>
    </row>
    <row r="69" spans="1:9">
      <c r="A69" s="86"/>
      <c r="C69" s="38"/>
      <c r="D69" s="81"/>
      <c r="E69" s="82"/>
      <c r="F69" s="66">
        <v>55.8</v>
      </c>
      <c r="G69" s="88" t="s">
        <v>138</v>
      </c>
      <c r="H69" s="80"/>
      <c r="I69" s="82"/>
    </row>
    <row r="70" spans="1:9">
      <c r="A70" s="86"/>
      <c r="C70" s="38"/>
      <c r="D70" s="81"/>
      <c r="E70" s="82"/>
      <c r="F70" s="73">
        <v>11.5</v>
      </c>
      <c r="G70" s="88" t="s">
        <v>214</v>
      </c>
      <c r="H70" s="80"/>
      <c r="I70" s="82"/>
    </row>
    <row r="71" spans="1:9">
      <c r="A71" s="86"/>
      <c r="C71" s="38"/>
      <c r="D71" s="81"/>
      <c r="E71" s="82"/>
      <c r="F71" s="73"/>
      <c r="G71" s="88"/>
      <c r="H71" s="73"/>
      <c r="I71" s="14"/>
    </row>
    <row r="72" spans="1:9">
      <c r="A72" s="86"/>
      <c r="C72" s="38" t="s">
        <v>111</v>
      </c>
      <c r="D72" s="81"/>
      <c r="E72" s="82"/>
      <c r="F72" s="73"/>
      <c r="G72" s="88"/>
      <c r="H72" s="73">
        <v>316</v>
      </c>
      <c r="I72" s="14" t="s">
        <v>70</v>
      </c>
    </row>
    <row r="73" spans="1:9">
      <c r="A73" s="86"/>
      <c r="C73" s="38" t="s">
        <v>112</v>
      </c>
      <c r="D73" s="81"/>
      <c r="E73" s="82"/>
      <c r="F73" s="73"/>
      <c r="G73" s="88"/>
      <c r="H73" s="73">
        <v>641.26</v>
      </c>
      <c r="I73" s="14" t="s">
        <v>216</v>
      </c>
    </row>
    <row r="74" spans="1:9">
      <c r="A74" s="86"/>
      <c r="C74" s="38"/>
      <c r="D74" s="81"/>
      <c r="E74" s="82"/>
      <c r="F74" s="73"/>
      <c r="G74" s="88"/>
      <c r="H74" s="73"/>
      <c r="I74" s="14"/>
    </row>
    <row r="75" spans="1:9">
      <c r="A75" s="41" t="s">
        <v>30</v>
      </c>
      <c r="B75" s="14"/>
      <c r="C75" s="38"/>
      <c r="D75" s="51">
        <f>SUM(D66:D69)</f>
        <v>271</v>
      </c>
      <c r="E75" s="82"/>
      <c r="F75" s="74">
        <f>SUM(F66:F70)</f>
        <v>120.3</v>
      </c>
      <c r="G75" s="14"/>
      <c r="H75" s="74">
        <f>SUM(H66:H73)</f>
        <v>1655.26</v>
      </c>
      <c r="I75" s="14"/>
    </row>
    <row r="76" spans="1:9" ht="15.75" thickBot="1">
      <c r="A76" s="42" t="s">
        <v>32</v>
      </c>
      <c r="B76" s="93">
        <f>SUM(D75+F75+H75)</f>
        <v>2046.56</v>
      </c>
      <c r="C76" s="83"/>
      <c r="D76" s="52"/>
      <c r="E76" s="23"/>
      <c r="F76" s="84"/>
      <c r="G76" s="23"/>
      <c r="H76" s="84"/>
      <c r="I76" s="23"/>
    </row>
    <row r="77" spans="1:9">
      <c r="A77" s="39" t="s">
        <v>209</v>
      </c>
      <c r="B77" s="10" t="s">
        <v>208</v>
      </c>
      <c r="C77" s="39" t="s">
        <v>0</v>
      </c>
      <c r="D77" s="50"/>
      <c r="E77" s="10"/>
      <c r="F77" s="66">
        <v>102</v>
      </c>
      <c r="G77" s="27" t="s">
        <v>9</v>
      </c>
      <c r="H77" s="73">
        <v>309</v>
      </c>
      <c r="I77" s="10" t="s">
        <v>135</v>
      </c>
    </row>
    <row r="78" spans="1:9">
      <c r="A78" s="86"/>
      <c r="C78" s="38"/>
      <c r="D78" s="50"/>
      <c r="E78" s="14"/>
      <c r="F78" s="66">
        <v>22</v>
      </c>
      <c r="G78" s="14" t="s">
        <v>210</v>
      </c>
      <c r="H78" s="80"/>
      <c r="I78" s="82"/>
    </row>
    <row r="79" spans="1:9">
      <c r="A79" s="86"/>
      <c r="C79" s="38"/>
      <c r="D79" s="50"/>
      <c r="E79" s="82"/>
      <c r="F79" s="66">
        <v>30</v>
      </c>
      <c r="G79" s="14" t="s">
        <v>211</v>
      </c>
      <c r="H79" s="13"/>
      <c r="I79" s="82"/>
    </row>
    <row r="80" spans="1:9">
      <c r="A80" s="86"/>
      <c r="C80" s="38" t="s">
        <v>8</v>
      </c>
      <c r="D80" s="50">
        <v>39</v>
      </c>
      <c r="E80" s="14" t="s">
        <v>82</v>
      </c>
      <c r="F80" s="73"/>
      <c r="G80" s="88"/>
      <c r="H80" s="13">
        <v>307</v>
      </c>
      <c r="I80" s="14" t="s">
        <v>135</v>
      </c>
    </row>
    <row r="81" spans="1:9">
      <c r="A81" s="86"/>
      <c r="C81" s="38"/>
      <c r="D81" s="50">
        <v>29</v>
      </c>
      <c r="E81" s="14" t="s">
        <v>191</v>
      </c>
      <c r="F81" s="73"/>
      <c r="G81" s="88"/>
      <c r="H81" s="80"/>
      <c r="I81" s="82"/>
    </row>
    <row r="82" spans="1:9">
      <c r="A82" s="86"/>
      <c r="C82" s="38"/>
      <c r="D82" s="50"/>
      <c r="E82" s="82"/>
      <c r="F82" s="73"/>
      <c r="G82" s="88"/>
      <c r="H82" s="73"/>
      <c r="I82" s="14"/>
    </row>
    <row r="83" spans="1:9">
      <c r="A83" s="86"/>
      <c r="C83" s="38" t="s">
        <v>111</v>
      </c>
      <c r="D83" s="81"/>
      <c r="E83" s="82"/>
      <c r="F83" s="80"/>
      <c r="G83" s="82"/>
      <c r="H83" s="73">
        <v>229</v>
      </c>
      <c r="I83" s="14" t="s">
        <v>224</v>
      </c>
    </row>
    <row r="84" spans="1:9">
      <c r="A84" s="86"/>
      <c r="C84" s="38" t="s">
        <v>112</v>
      </c>
      <c r="D84" s="81"/>
      <c r="E84" s="82"/>
      <c r="F84" s="80"/>
      <c r="G84" s="82"/>
      <c r="H84" s="73">
        <v>1186.78</v>
      </c>
      <c r="I84" s="14" t="s">
        <v>222</v>
      </c>
    </row>
    <row r="85" spans="1:9">
      <c r="A85" s="86"/>
      <c r="C85" s="38" t="s">
        <v>112</v>
      </c>
      <c r="D85" s="81"/>
      <c r="E85" s="82"/>
      <c r="F85" s="80"/>
      <c r="G85" s="82"/>
      <c r="H85" s="73">
        <v>1645.77</v>
      </c>
      <c r="I85" s="14" t="s">
        <v>223</v>
      </c>
    </row>
    <row r="86" spans="1:9">
      <c r="A86" s="86"/>
      <c r="C86" s="38"/>
      <c r="D86" s="81"/>
      <c r="E86" s="82"/>
      <c r="F86" s="80"/>
      <c r="G86" s="82"/>
      <c r="H86" s="73"/>
      <c r="I86" s="14"/>
    </row>
    <row r="87" spans="1:9">
      <c r="A87" s="41" t="s">
        <v>30</v>
      </c>
      <c r="B87" s="14"/>
      <c r="C87" s="38"/>
      <c r="D87" s="51">
        <f>SUM(D77:D82)</f>
        <v>68</v>
      </c>
      <c r="E87" s="82"/>
      <c r="F87" s="74">
        <f>SUM(F77:F81)</f>
        <v>154</v>
      </c>
      <c r="G87" s="14"/>
      <c r="H87" s="74">
        <f>SUM(H77:H85)</f>
        <v>3677.55</v>
      </c>
      <c r="I87" s="14"/>
    </row>
    <row r="88" spans="1:9" ht="15.75" thickBot="1">
      <c r="A88" s="42" t="s">
        <v>32</v>
      </c>
      <c r="B88" s="93">
        <f>SUM(D87+F87+H87)</f>
        <v>3899.55</v>
      </c>
      <c r="C88" s="83"/>
      <c r="D88" s="52"/>
      <c r="E88" s="23"/>
      <c r="F88" s="84"/>
      <c r="G88" s="23"/>
      <c r="H88" s="84"/>
      <c r="I88" s="23"/>
    </row>
    <row r="89" spans="1:9" ht="30">
      <c r="A89" s="36" t="s">
        <v>228</v>
      </c>
      <c r="B89" s="47" t="s">
        <v>227</v>
      </c>
      <c r="C89" s="36" t="s">
        <v>11</v>
      </c>
      <c r="D89" s="50">
        <v>15.6</v>
      </c>
      <c r="E89" s="10" t="s">
        <v>100</v>
      </c>
      <c r="F89" s="66">
        <v>21</v>
      </c>
      <c r="G89" s="27" t="s">
        <v>268</v>
      </c>
      <c r="H89" s="73"/>
      <c r="I89" s="10"/>
    </row>
    <row r="90" spans="1:9">
      <c r="A90" s="37"/>
      <c r="B90" s="99"/>
      <c r="C90" s="37"/>
      <c r="D90" s="50">
        <v>25.8</v>
      </c>
      <c r="E90" s="14" t="s">
        <v>96</v>
      </c>
      <c r="F90" s="66">
        <v>58</v>
      </c>
      <c r="G90" s="28" t="s">
        <v>95</v>
      </c>
      <c r="H90" s="73"/>
      <c r="I90" s="14"/>
    </row>
    <row r="91" spans="1:9">
      <c r="A91" s="37"/>
      <c r="B91" s="99"/>
      <c r="C91" s="37"/>
      <c r="D91" s="50">
        <v>14</v>
      </c>
      <c r="E91" s="14" t="s">
        <v>137</v>
      </c>
      <c r="F91" s="66"/>
      <c r="G91" s="28"/>
      <c r="H91" s="73"/>
      <c r="I91" s="14"/>
    </row>
    <row r="92" spans="1:9">
      <c r="A92" s="110"/>
      <c r="B92" s="109"/>
      <c r="C92" s="37" t="s">
        <v>182</v>
      </c>
      <c r="D92" s="50">
        <v>50</v>
      </c>
      <c r="E92" s="14" t="s">
        <v>82</v>
      </c>
      <c r="F92" s="66">
        <v>14.5</v>
      </c>
      <c r="G92" s="14" t="s">
        <v>95</v>
      </c>
      <c r="H92" s="73">
        <v>400</v>
      </c>
      <c r="I92" s="14" t="s">
        <v>267</v>
      </c>
    </row>
    <row r="93" spans="1:9">
      <c r="A93" s="110"/>
      <c r="B93" s="109"/>
      <c r="C93" s="37"/>
      <c r="D93" s="50">
        <v>753.5</v>
      </c>
      <c r="E93" s="14" t="s">
        <v>266</v>
      </c>
      <c r="F93" s="73">
        <v>9.4</v>
      </c>
      <c r="G93" s="14" t="s">
        <v>265</v>
      </c>
      <c r="H93" s="80"/>
      <c r="I93" s="82"/>
    </row>
    <row r="94" spans="1:9">
      <c r="A94" s="110"/>
      <c r="B94" s="109"/>
      <c r="C94" s="37"/>
      <c r="D94" s="50"/>
      <c r="E94" s="14"/>
      <c r="F94" s="73">
        <v>18</v>
      </c>
      <c r="G94" s="88" t="s">
        <v>264</v>
      </c>
      <c r="H94" s="13"/>
      <c r="I94" s="14"/>
    </row>
    <row r="95" spans="1:9">
      <c r="A95" s="86"/>
      <c r="B95" s="109"/>
      <c r="C95" s="37" t="s">
        <v>21</v>
      </c>
      <c r="D95" s="50"/>
      <c r="E95" s="14"/>
      <c r="F95" s="73"/>
      <c r="G95" s="88"/>
      <c r="H95" s="80"/>
      <c r="I95" s="82"/>
    </row>
    <row r="96" spans="1:9">
      <c r="A96" s="86"/>
      <c r="C96" s="38"/>
      <c r="D96" s="50"/>
      <c r="E96" s="82"/>
      <c r="F96" s="73"/>
      <c r="G96" s="88"/>
      <c r="H96" s="73"/>
      <c r="I96" s="14"/>
    </row>
    <row r="97" spans="1:9">
      <c r="A97" s="86"/>
      <c r="C97" s="38" t="s">
        <v>111</v>
      </c>
      <c r="D97" s="81"/>
      <c r="E97" s="82"/>
      <c r="F97" s="80"/>
      <c r="G97" s="82"/>
      <c r="H97" s="73"/>
      <c r="I97" s="14"/>
    </row>
    <row r="98" spans="1:9">
      <c r="A98" s="86"/>
      <c r="C98" s="38" t="s">
        <v>112</v>
      </c>
      <c r="D98" s="81"/>
      <c r="E98" s="82"/>
      <c r="F98" s="80"/>
      <c r="G98" s="82"/>
      <c r="H98" s="73">
        <v>777.48</v>
      </c>
      <c r="I98" s="14" t="s">
        <v>220</v>
      </c>
    </row>
    <row r="99" spans="1:9">
      <c r="A99" s="86"/>
      <c r="C99" s="38"/>
      <c r="D99" s="81"/>
      <c r="E99" s="82"/>
      <c r="F99" s="80"/>
      <c r="G99" s="82"/>
      <c r="H99" s="73"/>
      <c r="I99" s="14"/>
    </row>
    <row r="100" spans="1:9">
      <c r="A100" s="86"/>
      <c r="C100" s="38"/>
      <c r="D100" s="81"/>
      <c r="E100" s="82"/>
      <c r="F100" s="80"/>
      <c r="G100" s="82"/>
      <c r="H100" s="73"/>
      <c r="I100" s="14"/>
    </row>
    <row r="101" spans="1:9">
      <c r="A101" s="41" t="s">
        <v>30</v>
      </c>
      <c r="B101" s="14"/>
      <c r="C101" s="38"/>
      <c r="D101" s="51">
        <f>SUM(D89:D96)</f>
        <v>858.9</v>
      </c>
      <c r="E101" s="82"/>
      <c r="F101" s="74">
        <f>SUM(F89:F95)</f>
        <v>120.9</v>
      </c>
      <c r="G101" s="14"/>
      <c r="H101" s="74">
        <f>SUM(H89:H99)</f>
        <v>1177.48</v>
      </c>
      <c r="I101" s="14"/>
    </row>
    <row r="102" spans="1:9" ht="15.75" thickBot="1">
      <c r="A102" s="42" t="s">
        <v>32</v>
      </c>
      <c r="B102" s="93">
        <f>SUM(D101+F101+H101)</f>
        <v>2157.2799999999997</v>
      </c>
      <c r="C102" s="83"/>
      <c r="D102" s="52"/>
      <c r="E102" s="23"/>
      <c r="F102" s="84"/>
      <c r="G102" s="23"/>
      <c r="H102" s="84"/>
      <c r="I102" s="23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>
      <selection activeCell="C21" sqref="C21:C25"/>
    </sheetView>
  </sheetViews>
  <sheetFormatPr defaultRowHeight="15"/>
  <cols>
    <col min="1" max="1" width="18.42578125" customWidth="1"/>
    <col min="2" max="2" width="19.5703125" customWidth="1"/>
    <col min="3" max="3" width="18.5703125" customWidth="1"/>
    <col min="4" max="4" width="13.140625" customWidth="1"/>
    <col min="5" max="5" width="26.42578125" customWidth="1"/>
    <col min="6" max="6" width="15.7109375" customWidth="1"/>
    <col min="7" max="7" width="22" customWidth="1"/>
    <col min="8" max="8" width="19.28515625" customWidth="1"/>
    <col min="9" max="9" width="32" customWidth="1"/>
  </cols>
  <sheetData>
    <row r="1" spans="1:11" s="6" customFormat="1" ht="48.75" customHeight="1" thickBot="1">
      <c r="A1" s="35" t="s">
        <v>24</v>
      </c>
      <c r="B1" s="35" t="s">
        <v>1</v>
      </c>
      <c r="C1" s="35" t="s">
        <v>3</v>
      </c>
      <c r="D1" s="116" t="s">
        <v>118</v>
      </c>
      <c r="E1" s="117"/>
      <c r="F1" s="114" t="s">
        <v>85</v>
      </c>
      <c r="G1" s="115"/>
      <c r="H1" s="114" t="s">
        <v>29</v>
      </c>
      <c r="I1" s="115"/>
    </row>
    <row r="2" spans="1:11" s="6" customFormat="1">
      <c r="A2" s="36" t="s">
        <v>238</v>
      </c>
      <c r="B2" s="36" t="s">
        <v>239</v>
      </c>
      <c r="C2" s="39" t="s">
        <v>229</v>
      </c>
      <c r="D2" s="46">
        <v>8</v>
      </c>
      <c r="E2" s="47" t="s">
        <v>138</v>
      </c>
      <c r="F2" s="64">
        <v>27</v>
      </c>
      <c r="G2" s="55" t="s">
        <v>95</v>
      </c>
      <c r="H2" s="71">
        <v>120</v>
      </c>
      <c r="I2" s="27" t="s">
        <v>135</v>
      </c>
    </row>
    <row r="3" spans="1:11" s="6" customFormat="1">
      <c r="A3" s="37"/>
      <c r="B3" s="37"/>
      <c r="C3" s="38"/>
      <c r="D3" s="48">
        <v>840</v>
      </c>
      <c r="E3" s="49" t="s">
        <v>159</v>
      </c>
      <c r="F3" s="65">
        <v>5.2</v>
      </c>
      <c r="G3" s="56" t="s">
        <v>104</v>
      </c>
      <c r="H3" s="72"/>
      <c r="I3" s="28"/>
    </row>
    <row r="4" spans="1:11" s="6" customFormat="1">
      <c r="A4" s="37"/>
      <c r="B4" s="37"/>
      <c r="C4" s="38" t="s">
        <v>230</v>
      </c>
      <c r="D4" s="48">
        <v>47</v>
      </c>
      <c r="E4" s="49" t="s">
        <v>138</v>
      </c>
      <c r="F4" s="65">
        <v>18</v>
      </c>
      <c r="G4" s="56" t="s">
        <v>254</v>
      </c>
      <c r="H4" s="72">
        <v>84.73</v>
      </c>
      <c r="I4" s="28" t="s">
        <v>135</v>
      </c>
    </row>
    <row r="5" spans="1:11" s="6" customFormat="1">
      <c r="A5" s="37"/>
      <c r="B5" s="37"/>
      <c r="C5" s="38"/>
      <c r="D5" s="48"/>
      <c r="E5" s="49"/>
      <c r="F5" s="65">
        <v>12</v>
      </c>
      <c r="G5" s="56" t="s">
        <v>9</v>
      </c>
      <c r="H5" s="72"/>
      <c r="I5" s="28"/>
    </row>
    <row r="6" spans="1:11" s="6" customFormat="1">
      <c r="A6" s="37"/>
      <c r="B6" s="37"/>
      <c r="C6" s="38" t="s">
        <v>231</v>
      </c>
      <c r="D6" s="48"/>
      <c r="E6" s="49"/>
      <c r="F6" s="65">
        <v>59.5</v>
      </c>
      <c r="G6" s="56" t="s">
        <v>95</v>
      </c>
      <c r="H6" s="72">
        <v>119.23</v>
      </c>
      <c r="I6" s="28" t="s">
        <v>151</v>
      </c>
    </row>
    <row r="7" spans="1:11" s="6" customFormat="1">
      <c r="A7" s="37"/>
      <c r="B7" s="37"/>
      <c r="C7" s="38"/>
      <c r="D7" s="48"/>
      <c r="E7" s="49"/>
      <c r="F7" s="65">
        <v>16.600000000000001</v>
      </c>
      <c r="G7" s="56" t="s">
        <v>242</v>
      </c>
      <c r="H7" s="72"/>
      <c r="I7" s="28"/>
    </row>
    <row r="8" spans="1:11" s="6" customFormat="1">
      <c r="A8" s="37"/>
      <c r="B8" s="37"/>
      <c r="C8" s="38"/>
      <c r="D8" s="48"/>
      <c r="E8" s="49"/>
      <c r="F8" s="65">
        <v>6.9</v>
      </c>
      <c r="G8" s="56" t="s">
        <v>246</v>
      </c>
      <c r="H8" s="72"/>
      <c r="I8" s="28"/>
    </row>
    <row r="9" spans="1:11" s="6" customFormat="1">
      <c r="A9" s="37"/>
      <c r="B9" s="37"/>
      <c r="C9" s="38" t="s">
        <v>232</v>
      </c>
      <c r="D9" s="48"/>
      <c r="E9" s="49"/>
      <c r="F9" s="65"/>
      <c r="G9" s="56"/>
      <c r="H9" s="72"/>
      <c r="I9" s="28"/>
    </row>
    <row r="10" spans="1:11" s="6" customFormat="1">
      <c r="A10" s="37"/>
      <c r="B10" s="37"/>
      <c r="C10" s="38"/>
      <c r="D10" s="48"/>
      <c r="E10" s="49"/>
      <c r="F10" s="65"/>
      <c r="G10" s="56"/>
      <c r="H10" s="72"/>
      <c r="I10" s="28"/>
    </row>
    <row r="11" spans="1:11" s="6" customFormat="1">
      <c r="A11" s="37"/>
      <c r="B11" s="37"/>
      <c r="C11" s="38" t="s">
        <v>233</v>
      </c>
      <c r="D11" s="48">
        <v>7.8</v>
      </c>
      <c r="E11" s="49" t="s">
        <v>100</v>
      </c>
      <c r="F11" s="65">
        <v>11</v>
      </c>
      <c r="G11" s="56" t="s">
        <v>244</v>
      </c>
      <c r="H11" s="72">
        <v>164.97</v>
      </c>
      <c r="I11" s="49" t="s">
        <v>263</v>
      </c>
      <c r="K11" s="26"/>
    </row>
    <row r="12" spans="1:11" s="6" customFormat="1">
      <c r="A12" s="37"/>
      <c r="B12" s="37"/>
      <c r="C12" s="38"/>
      <c r="D12" s="48"/>
      <c r="E12" s="49"/>
      <c r="F12" s="65">
        <v>42</v>
      </c>
      <c r="G12" s="56" t="s">
        <v>138</v>
      </c>
      <c r="H12" s="72">
        <v>31.1</v>
      </c>
      <c r="I12" s="49" t="s">
        <v>135</v>
      </c>
      <c r="K12" s="26"/>
    </row>
    <row r="13" spans="1:11" s="6" customFormat="1">
      <c r="A13" s="37"/>
      <c r="B13" s="37"/>
      <c r="C13" s="38" t="s">
        <v>234</v>
      </c>
      <c r="D13" s="48">
        <v>15</v>
      </c>
      <c r="E13" s="49" t="s">
        <v>138</v>
      </c>
      <c r="F13" s="65">
        <v>33</v>
      </c>
      <c r="G13" s="56" t="s">
        <v>244</v>
      </c>
      <c r="H13" s="72">
        <v>142.65</v>
      </c>
      <c r="I13" s="49" t="s">
        <v>135</v>
      </c>
      <c r="K13" s="26"/>
    </row>
    <row r="14" spans="1:11" s="6" customFormat="1">
      <c r="A14" s="37"/>
      <c r="B14" s="37"/>
      <c r="C14" s="37"/>
      <c r="D14" s="48">
        <v>311</v>
      </c>
      <c r="E14" s="49" t="s">
        <v>245</v>
      </c>
      <c r="F14" s="65">
        <v>21</v>
      </c>
      <c r="G14" s="56" t="s">
        <v>9</v>
      </c>
      <c r="H14" s="72"/>
      <c r="I14" s="14"/>
      <c r="K14" s="26"/>
    </row>
    <row r="15" spans="1:11" s="6" customFormat="1">
      <c r="A15" s="37"/>
      <c r="B15" s="37"/>
      <c r="C15" s="37"/>
      <c r="D15" s="48"/>
      <c r="E15" s="49"/>
      <c r="F15" s="65"/>
      <c r="G15" s="56"/>
      <c r="H15" s="72"/>
      <c r="I15" s="14"/>
      <c r="K15" s="26"/>
    </row>
    <row r="16" spans="1:11" s="6" customFormat="1">
      <c r="A16" s="38"/>
      <c r="B16" s="44"/>
      <c r="C16" s="38" t="s">
        <v>111</v>
      </c>
      <c r="D16" s="50"/>
      <c r="E16" s="28"/>
      <c r="F16" s="66"/>
      <c r="G16" s="57"/>
      <c r="H16" s="73">
        <v>2818.34</v>
      </c>
      <c r="I16" s="14" t="s">
        <v>259</v>
      </c>
    </row>
    <row r="17" spans="1:9" s="6" customFormat="1">
      <c r="A17" s="38"/>
      <c r="B17" s="44"/>
      <c r="C17" s="38" t="s">
        <v>112</v>
      </c>
      <c r="D17" s="50"/>
      <c r="E17" s="28"/>
      <c r="F17" s="66"/>
      <c r="G17" s="57"/>
      <c r="H17" s="73">
        <v>7070.52</v>
      </c>
      <c r="I17" s="14" t="s">
        <v>261</v>
      </c>
    </row>
    <row r="18" spans="1:9" s="6" customFormat="1">
      <c r="A18" s="38"/>
      <c r="B18" s="44"/>
      <c r="C18" s="38"/>
      <c r="D18" s="50"/>
      <c r="E18" s="28"/>
      <c r="F18" s="66"/>
      <c r="G18" s="57"/>
      <c r="H18" s="73"/>
      <c r="I18" s="14"/>
    </row>
    <row r="19" spans="1:9" s="6" customFormat="1">
      <c r="A19" s="41" t="s">
        <v>30</v>
      </c>
      <c r="B19" s="38"/>
      <c r="C19" s="38"/>
      <c r="D19" s="51">
        <f>SUM(D2:D17)</f>
        <v>1228.8</v>
      </c>
      <c r="E19" s="28"/>
      <c r="F19" s="67">
        <f>SUM(F2:F17)</f>
        <v>252.20000000000002</v>
      </c>
      <c r="G19" s="58"/>
      <c r="H19" s="74">
        <f>SUM(H2:H18)</f>
        <v>10551.54</v>
      </c>
      <c r="I19" s="14"/>
    </row>
    <row r="20" spans="1:9" s="6" customFormat="1" ht="16.5" customHeight="1" thickBot="1">
      <c r="A20" s="42" t="s">
        <v>76</v>
      </c>
      <c r="B20" s="94">
        <f>SUM(D19+F19+H19)</f>
        <v>12032.54</v>
      </c>
      <c r="C20" s="83"/>
      <c r="D20" s="52"/>
      <c r="E20" s="53"/>
      <c r="F20" s="68"/>
      <c r="G20" s="59"/>
      <c r="H20" s="75"/>
      <c r="I20" s="23"/>
    </row>
    <row r="21" spans="1:9" s="6" customFormat="1">
      <c r="A21" s="39" t="s">
        <v>240</v>
      </c>
      <c r="B21" s="39" t="s">
        <v>241</v>
      </c>
      <c r="C21" s="38" t="s">
        <v>235</v>
      </c>
      <c r="D21" s="46"/>
      <c r="E21" s="91"/>
      <c r="F21" s="64">
        <v>70</v>
      </c>
      <c r="G21" s="55" t="s">
        <v>95</v>
      </c>
      <c r="H21" s="71"/>
      <c r="I21" s="47"/>
    </row>
    <row r="22" spans="1:9" s="6" customFormat="1">
      <c r="A22" s="38"/>
      <c r="B22" s="38"/>
      <c r="C22" s="38"/>
      <c r="D22" s="48"/>
      <c r="E22" s="89"/>
      <c r="F22" s="65">
        <v>54</v>
      </c>
      <c r="G22" s="56" t="s">
        <v>242</v>
      </c>
      <c r="H22" s="72"/>
      <c r="I22" s="49"/>
    </row>
    <row r="23" spans="1:9" s="6" customFormat="1">
      <c r="A23" s="38"/>
      <c r="B23" s="38"/>
      <c r="C23" s="38" t="s">
        <v>236</v>
      </c>
      <c r="D23" s="48"/>
      <c r="E23" s="89"/>
      <c r="F23" s="65">
        <v>48.59</v>
      </c>
      <c r="G23" s="56" t="s">
        <v>243</v>
      </c>
      <c r="H23" s="72"/>
      <c r="I23" s="49"/>
    </row>
    <row r="24" spans="1:9" s="6" customFormat="1">
      <c r="A24" s="38"/>
      <c r="B24" s="38"/>
      <c r="C24" s="38"/>
      <c r="D24" s="48"/>
      <c r="E24" s="89"/>
      <c r="F24" s="65"/>
      <c r="G24" s="56"/>
      <c r="H24" s="72"/>
      <c r="I24" s="49"/>
    </row>
    <row r="25" spans="1:9" s="6" customFormat="1">
      <c r="A25" s="38"/>
      <c r="B25" s="38"/>
      <c r="C25" s="37" t="s">
        <v>237</v>
      </c>
      <c r="D25" s="48">
        <v>17.95</v>
      </c>
      <c r="E25" s="89" t="s">
        <v>100</v>
      </c>
      <c r="F25" s="65">
        <v>86.4</v>
      </c>
      <c r="G25" s="56" t="s">
        <v>156</v>
      </c>
      <c r="H25" s="72"/>
      <c r="I25" s="49"/>
    </row>
    <row r="26" spans="1:9" s="6" customFormat="1">
      <c r="A26" s="38"/>
      <c r="B26" s="38"/>
      <c r="C26" s="38"/>
      <c r="D26" s="48">
        <v>80</v>
      </c>
      <c r="E26" s="89" t="s">
        <v>154</v>
      </c>
      <c r="F26" s="65">
        <v>74.5</v>
      </c>
      <c r="G26" s="56" t="s">
        <v>269</v>
      </c>
      <c r="H26" s="72">
        <v>315.87</v>
      </c>
      <c r="I26" s="49" t="s">
        <v>135</v>
      </c>
    </row>
    <row r="27" spans="1:9" s="6" customFormat="1">
      <c r="A27" s="38"/>
      <c r="B27" s="38"/>
      <c r="C27" s="38"/>
      <c r="D27" s="48"/>
      <c r="E27" s="111"/>
      <c r="F27" s="65"/>
      <c r="G27" s="56"/>
      <c r="H27" s="72"/>
      <c r="I27" s="49"/>
    </row>
    <row r="28" spans="1:9" s="6" customFormat="1">
      <c r="A28" s="38"/>
      <c r="B28" s="44"/>
      <c r="C28" s="38" t="s">
        <v>111</v>
      </c>
      <c r="D28" s="48"/>
      <c r="E28" s="92"/>
      <c r="F28" s="65"/>
      <c r="G28" s="90"/>
      <c r="H28" s="72">
        <v>1496.33</v>
      </c>
      <c r="I28" s="49" t="s">
        <v>259</v>
      </c>
    </row>
    <row r="29" spans="1:9" s="6" customFormat="1">
      <c r="A29" s="38"/>
      <c r="B29" s="44"/>
      <c r="C29" s="38" t="s">
        <v>112</v>
      </c>
      <c r="F29" s="66"/>
      <c r="G29" s="57"/>
      <c r="H29" s="97">
        <v>1467.96</v>
      </c>
      <c r="I29" s="98" t="s">
        <v>220</v>
      </c>
    </row>
    <row r="30" spans="1:9" s="6" customFormat="1">
      <c r="A30" s="38"/>
      <c r="B30" s="44"/>
      <c r="C30" s="38"/>
      <c r="D30" s="50"/>
      <c r="E30" s="14"/>
      <c r="F30" s="66"/>
      <c r="G30" s="57"/>
      <c r="H30" s="73"/>
      <c r="I30" s="14"/>
    </row>
    <row r="31" spans="1:9" s="6" customFormat="1">
      <c r="A31" s="38"/>
      <c r="B31" s="44"/>
      <c r="C31" s="38"/>
      <c r="D31" s="50"/>
      <c r="E31" s="14"/>
      <c r="F31" s="66"/>
      <c r="G31" s="57"/>
      <c r="H31" s="73"/>
      <c r="I31" s="14"/>
    </row>
    <row r="32" spans="1:9" s="6" customFormat="1">
      <c r="A32" s="41" t="s">
        <v>30</v>
      </c>
      <c r="B32" s="38"/>
      <c r="C32" s="38"/>
      <c r="D32" s="51">
        <f>SUM(D21:D28)</f>
        <v>97.95</v>
      </c>
      <c r="E32" s="28"/>
      <c r="F32" s="67">
        <f>SUM(F21:F29)</f>
        <v>333.49</v>
      </c>
      <c r="G32" s="58"/>
      <c r="H32" s="74">
        <f>SUM(H21:H30)</f>
        <v>3280.16</v>
      </c>
      <c r="I32" s="14"/>
    </row>
    <row r="33" spans="1:9" s="6" customFormat="1" ht="15.75" thickBot="1">
      <c r="A33" s="42" t="s">
        <v>76</v>
      </c>
      <c r="B33" s="94">
        <f>SUM(D32+F32+H32)</f>
        <v>3711.6</v>
      </c>
      <c r="C33" s="83"/>
      <c r="D33" s="52"/>
      <c r="E33" s="53"/>
      <c r="F33" s="68"/>
      <c r="G33" s="59"/>
      <c r="H33" s="75"/>
      <c r="I33" s="23"/>
    </row>
    <row r="34" spans="1:9">
      <c r="A34" s="39" t="s">
        <v>249</v>
      </c>
      <c r="B34" s="39" t="s">
        <v>250</v>
      </c>
      <c r="C34" s="39" t="s">
        <v>247</v>
      </c>
      <c r="D34" s="46">
        <v>45</v>
      </c>
      <c r="E34" s="91" t="s">
        <v>192</v>
      </c>
      <c r="F34" s="64">
        <v>78</v>
      </c>
      <c r="G34" s="55" t="s">
        <v>138</v>
      </c>
      <c r="H34" s="71">
        <v>332</v>
      </c>
      <c r="I34" s="47" t="s">
        <v>151</v>
      </c>
    </row>
    <row r="35" spans="1:9">
      <c r="A35" s="38"/>
      <c r="B35" s="38"/>
      <c r="C35" s="38"/>
      <c r="D35" s="48">
        <v>83</v>
      </c>
      <c r="E35" s="89" t="s">
        <v>138</v>
      </c>
      <c r="F35" s="65">
        <v>12</v>
      </c>
      <c r="G35" s="56" t="s">
        <v>248</v>
      </c>
      <c r="H35" s="72"/>
      <c r="I35" s="49"/>
    </row>
    <row r="36" spans="1:9" ht="30">
      <c r="A36" s="38"/>
      <c r="B36" s="38"/>
      <c r="C36" s="38"/>
      <c r="D36" s="48">
        <v>104</v>
      </c>
      <c r="E36" s="89" t="s">
        <v>256</v>
      </c>
      <c r="F36" s="65">
        <v>9.1999999999999993</v>
      </c>
      <c r="G36" s="56" t="s">
        <v>255</v>
      </c>
      <c r="H36" s="72"/>
      <c r="I36" s="49"/>
    </row>
    <row r="37" spans="1:9">
      <c r="A37" s="38"/>
      <c r="B37" s="38"/>
      <c r="C37" s="38"/>
      <c r="D37" s="48"/>
      <c r="E37" s="89"/>
      <c r="F37" s="65"/>
      <c r="G37" s="56"/>
      <c r="H37" s="72"/>
      <c r="I37" s="49"/>
    </row>
    <row r="38" spans="1:9">
      <c r="A38" s="38"/>
      <c r="B38" s="38"/>
      <c r="C38" s="38" t="s">
        <v>112</v>
      </c>
      <c r="D38" s="48"/>
      <c r="E38" s="89"/>
      <c r="F38" s="65"/>
      <c r="G38" s="56"/>
      <c r="H38" s="72">
        <v>513.91</v>
      </c>
      <c r="I38" s="49" t="s">
        <v>262</v>
      </c>
    </row>
    <row r="39" spans="1:9">
      <c r="A39" s="38"/>
      <c r="B39" s="38"/>
      <c r="C39" s="38"/>
      <c r="D39" s="48"/>
      <c r="E39" s="89"/>
      <c r="F39" s="65"/>
      <c r="G39" s="56"/>
      <c r="H39" s="72"/>
      <c r="I39" s="49"/>
    </row>
    <row r="40" spans="1:9">
      <c r="A40" s="41" t="s">
        <v>30</v>
      </c>
      <c r="B40" s="38"/>
      <c r="C40" s="38"/>
      <c r="D40" s="51">
        <f>SUM(D34:D39)</f>
        <v>232</v>
      </c>
      <c r="E40" s="28"/>
      <c r="F40" s="67">
        <f>SUM(F34:F39)</f>
        <v>99.2</v>
      </c>
      <c r="G40" s="58"/>
      <c r="H40" s="74">
        <f>SUM(H34:H39)</f>
        <v>845.91</v>
      </c>
      <c r="I40" s="14"/>
    </row>
    <row r="41" spans="1:9" ht="15.75" thickBot="1">
      <c r="A41" s="42" t="s">
        <v>76</v>
      </c>
      <c r="B41" s="94">
        <f>SUM(D40+F40+H40)</f>
        <v>1177.1099999999999</v>
      </c>
      <c r="C41" s="83"/>
      <c r="D41" s="100"/>
      <c r="E41" s="101"/>
      <c r="F41" s="102"/>
      <c r="G41" s="103"/>
      <c r="H41" s="104"/>
      <c r="I41" s="105"/>
    </row>
    <row r="42" spans="1:9">
      <c r="A42" s="30" t="s">
        <v>252</v>
      </c>
      <c r="B42" s="39" t="s">
        <v>251</v>
      </c>
      <c r="C42" s="39" t="s">
        <v>253</v>
      </c>
      <c r="D42" s="46">
        <v>77</v>
      </c>
      <c r="E42" s="91" t="s">
        <v>9</v>
      </c>
      <c r="F42" s="65">
        <v>50</v>
      </c>
      <c r="G42" s="56" t="s">
        <v>199</v>
      </c>
      <c r="H42" s="71">
        <v>493</v>
      </c>
      <c r="I42" s="47" t="s">
        <v>151</v>
      </c>
    </row>
    <row r="43" spans="1:9">
      <c r="A43" s="106"/>
      <c r="B43" s="86"/>
      <c r="C43" s="38"/>
      <c r="D43" s="48">
        <v>88</v>
      </c>
      <c r="E43" s="89" t="s">
        <v>159</v>
      </c>
      <c r="F43" s="65">
        <v>39</v>
      </c>
      <c r="G43" s="14" t="s">
        <v>257</v>
      </c>
      <c r="H43" s="80"/>
      <c r="I43" s="82"/>
    </row>
    <row r="44" spans="1:9">
      <c r="A44" s="106"/>
      <c r="B44" s="86"/>
      <c r="C44" s="38"/>
      <c r="D44" s="48">
        <v>5.23</v>
      </c>
      <c r="E44" s="89" t="s">
        <v>139</v>
      </c>
      <c r="F44" s="65">
        <v>11.75</v>
      </c>
      <c r="G44" s="14" t="s">
        <v>258</v>
      </c>
      <c r="H44" s="80"/>
      <c r="I44" s="82"/>
    </row>
    <row r="45" spans="1:9">
      <c r="A45" s="106"/>
      <c r="B45" s="86"/>
      <c r="C45" s="38"/>
      <c r="D45" s="48">
        <v>51.29</v>
      </c>
      <c r="E45" s="89" t="s">
        <v>9</v>
      </c>
      <c r="F45" s="106"/>
      <c r="G45" s="82"/>
      <c r="H45" s="80"/>
      <c r="I45" s="82"/>
    </row>
    <row r="46" spans="1:9">
      <c r="A46" s="106"/>
      <c r="B46" s="86"/>
      <c r="C46" s="38"/>
      <c r="D46" s="48"/>
      <c r="E46" s="89"/>
      <c r="F46" s="106"/>
      <c r="G46" s="82"/>
      <c r="H46" s="80"/>
      <c r="I46" s="82"/>
    </row>
    <row r="47" spans="1:9">
      <c r="A47" s="106"/>
      <c r="B47" s="86"/>
      <c r="C47" s="38" t="s">
        <v>112</v>
      </c>
      <c r="D47" s="48"/>
      <c r="E47" s="89"/>
      <c r="F47" s="106"/>
      <c r="G47" s="82"/>
      <c r="H47" s="72">
        <v>495.05</v>
      </c>
      <c r="I47" s="49" t="s">
        <v>262</v>
      </c>
    </row>
    <row r="48" spans="1:9">
      <c r="A48" s="106"/>
      <c r="B48" s="86"/>
      <c r="C48" s="38"/>
      <c r="D48" s="48"/>
      <c r="E48" s="89"/>
      <c r="F48" s="106"/>
      <c r="G48" s="82"/>
      <c r="H48" s="80"/>
      <c r="I48" s="82"/>
    </row>
    <row r="49" spans="1:9">
      <c r="A49" s="41" t="s">
        <v>30</v>
      </c>
      <c r="B49" s="38"/>
      <c r="C49" s="38"/>
      <c r="D49" s="51">
        <f>SUM(D42:D45)</f>
        <v>221.51999999999998</v>
      </c>
      <c r="E49" s="28"/>
      <c r="F49" s="67">
        <f>SUM(F42:F45)</f>
        <v>100.75</v>
      </c>
      <c r="G49" s="58"/>
      <c r="H49" s="74">
        <f>SUM(H42:H47)</f>
        <v>988.05</v>
      </c>
      <c r="I49" s="14"/>
    </row>
    <row r="50" spans="1:9" ht="15.75" thickBot="1">
      <c r="A50" s="42" t="s">
        <v>76</v>
      </c>
      <c r="B50" s="94">
        <f>SUM(D49+F49+H49)</f>
        <v>1310.32</v>
      </c>
      <c r="C50" s="83"/>
      <c r="D50" s="100"/>
      <c r="E50" s="101"/>
      <c r="F50" s="102"/>
      <c r="G50" s="103"/>
      <c r="H50" s="104"/>
      <c r="I50" s="105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GIUGNO</vt:lpstr>
      <vt:lpstr>LUGLIO</vt:lpstr>
      <vt:lpstr>AGOSTO</vt:lpstr>
      <vt:lpstr>SETTEMBRE</vt:lpstr>
      <vt:lpstr>OTTOBRE</vt:lpstr>
      <vt:lpstr>NOVEMBRE</vt:lpstr>
      <vt:lpstr>DICEMBRE</vt:lpstr>
      <vt:lpstr>OTTOBRE!Area_stampa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2012-06-01T09:42:41Z</dcterms:modified>
</cp:coreProperties>
</file>