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700" yWindow="-1180" windowWidth="25600" windowHeight="2048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Italia'!$A$1:$P$18</definedName>
    <definedName name="_xlnm.Print_Titles" localSheetId="0">'Nota Spese Estero'!$1:$10</definedName>
    <definedName name="_xlnm.Print_Titles" localSheetId="1">'Nota Spese Italia'!$7:$10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55" i="3"/>
  <c r="N55"/>
  <c r="H55"/>
  <c r="P54"/>
  <c r="N54"/>
  <c r="H54"/>
  <c r="P53"/>
  <c r="N53"/>
  <c r="H53"/>
  <c r="P52"/>
  <c r="N52"/>
  <c r="H52"/>
  <c r="P51"/>
  <c r="N51"/>
  <c r="H51"/>
  <c r="P50"/>
  <c r="N50"/>
  <c r="H50"/>
  <c r="P49"/>
  <c r="N49"/>
  <c r="H49"/>
  <c r="P48"/>
  <c r="N48"/>
  <c r="H48"/>
  <c r="P47"/>
  <c r="N47"/>
  <c r="H47"/>
  <c r="P46"/>
  <c r="N46"/>
  <c r="H46"/>
  <c r="P45"/>
  <c r="N45"/>
  <c r="H45"/>
  <c r="P44"/>
  <c r="N44"/>
  <c r="H44"/>
  <c r="P43"/>
  <c r="N43"/>
  <c r="H43"/>
  <c r="P42"/>
  <c r="N42"/>
  <c r="H42"/>
  <c r="P41"/>
  <c r="N41"/>
  <c r="H41"/>
  <c r="P40"/>
  <c r="N40"/>
  <c r="H40"/>
  <c r="P39"/>
  <c r="N39"/>
  <c r="H39"/>
  <c r="P38"/>
  <c r="N38"/>
  <c r="H38"/>
  <c r="P37"/>
  <c r="N37"/>
  <c r="H37"/>
  <c r="P36"/>
  <c r="N36"/>
  <c r="H36"/>
  <c r="P35"/>
  <c r="N35"/>
  <c r="H35"/>
  <c r="P34"/>
  <c r="N34"/>
  <c r="H34"/>
  <c r="P33"/>
  <c r="N33"/>
  <c r="H33"/>
  <c r="P32"/>
  <c r="N32"/>
  <c r="H32"/>
  <c r="P31"/>
  <c r="N31"/>
  <c r="H31"/>
  <c r="P30"/>
  <c r="N30"/>
  <c r="H30"/>
  <c r="P29"/>
  <c r="N29"/>
  <c r="H29"/>
  <c r="P28"/>
  <c r="N28"/>
  <c r="H28"/>
  <c r="P27"/>
  <c r="N27"/>
  <c r="H27"/>
  <c r="P26"/>
  <c r="N26"/>
  <c r="H26"/>
  <c r="P25"/>
  <c r="N25"/>
  <c r="H25"/>
  <c r="P24"/>
  <c r="N24"/>
  <c r="H24"/>
  <c r="P23"/>
  <c r="N23"/>
  <c r="H23"/>
  <c r="P22"/>
  <c r="N22"/>
  <c r="H22"/>
  <c r="P21"/>
  <c r="N21"/>
  <c r="H21"/>
  <c r="P20"/>
  <c r="N20"/>
  <c r="H20"/>
  <c r="P19"/>
  <c r="N19"/>
  <c r="H19"/>
  <c r="P18"/>
  <c r="N18"/>
  <c r="H18"/>
  <c r="P17"/>
  <c r="N17"/>
  <c r="H17"/>
  <c r="P16"/>
  <c r="N16"/>
  <c r="H16"/>
  <c r="P15"/>
  <c r="N15"/>
  <c r="H15"/>
  <c r="P14"/>
  <c r="N14"/>
  <c r="H14"/>
  <c r="P13"/>
  <c r="N13"/>
  <c r="H13"/>
  <c r="P12"/>
  <c r="N12"/>
  <c r="H12"/>
  <c r="P11"/>
  <c r="N11"/>
  <c r="H11"/>
  <c r="P7"/>
  <c r="O7"/>
  <c r="N7"/>
  <c r="M7"/>
  <c r="L7"/>
  <c r="K7"/>
  <c r="J7"/>
  <c r="I7"/>
  <c r="H7"/>
  <c r="G7"/>
  <c r="P5"/>
  <c r="P3"/>
  <c r="P1"/>
  <c r="M1"/>
  <c r="P129" i="1"/>
  <c r="H129"/>
  <c r="N129"/>
  <c r="P128"/>
  <c r="H128"/>
  <c r="N128"/>
  <c r="P127"/>
  <c r="H127"/>
  <c r="N127"/>
  <c r="P126"/>
  <c r="H126"/>
  <c r="N126"/>
  <c r="P125"/>
  <c r="H125"/>
  <c r="N125"/>
  <c r="P124"/>
  <c r="H124"/>
  <c r="N124"/>
  <c r="P123"/>
  <c r="H123"/>
  <c r="N123"/>
  <c r="P122"/>
  <c r="H122"/>
  <c r="N122"/>
  <c r="P121"/>
  <c r="H121"/>
  <c r="N121"/>
  <c r="P120"/>
  <c r="H120"/>
  <c r="N120"/>
  <c r="P119"/>
  <c r="H119"/>
  <c r="N119"/>
  <c r="P118"/>
  <c r="H118"/>
  <c r="N118"/>
  <c r="P117"/>
  <c r="H117"/>
  <c r="N117"/>
  <c r="P116"/>
  <c r="H116"/>
  <c r="N116"/>
  <c r="P115"/>
  <c r="H115"/>
  <c r="N115"/>
  <c r="P114"/>
  <c r="H114"/>
  <c r="N114"/>
  <c r="P113"/>
  <c r="H113"/>
  <c r="N113"/>
  <c r="P112"/>
  <c r="H112"/>
  <c r="N112"/>
  <c r="P111"/>
  <c r="H111"/>
  <c r="N111"/>
  <c r="P110"/>
  <c r="H110"/>
  <c r="N110"/>
  <c r="P109"/>
  <c r="H109"/>
  <c r="N109"/>
  <c r="P108"/>
  <c r="H108"/>
  <c r="N108"/>
  <c r="P107"/>
  <c r="H107"/>
  <c r="N107"/>
  <c r="P106"/>
  <c r="H106"/>
  <c r="N106"/>
  <c r="P105"/>
  <c r="H105"/>
  <c r="N105"/>
  <c r="P104"/>
  <c r="H104"/>
  <c r="N104"/>
  <c r="P103"/>
  <c r="H103"/>
  <c r="N103"/>
  <c r="P102"/>
  <c r="H102"/>
  <c r="N102"/>
  <c r="P101"/>
  <c r="H101"/>
  <c r="N101"/>
  <c r="P100"/>
  <c r="H100"/>
  <c r="N100"/>
  <c r="P99"/>
  <c r="H99"/>
  <c r="N99"/>
  <c r="P98"/>
  <c r="H98"/>
  <c r="N98"/>
  <c r="P97"/>
  <c r="H97"/>
  <c r="N97"/>
  <c r="P96"/>
  <c r="H96"/>
  <c r="N96"/>
  <c r="P95"/>
  <c r="H95"/>
  <c r="N95"/>
  <c r="P94"/>
  <c r="H94"/>
  <c r="N94"/>
  <c r="P93"/>
  <c r="H93"/>
  <c r="N93"/>
  <c r="P92"/>
  <c r="H92"/>
  <c r="N92"/>
  <c r="P91"/>
  <c r="H91"/>
  <c r="N91"/>
  <c r="P90"/>
  <c r="H90"/>
  <c r="N90"/>
  <c r="P89"/>
  <c r="H89"/>
  <c r="N89"/>
  <c r="P88"/>
  <c r="H88"/>
  <c r="N88"/>
  <c r="P87"/>
  <c r="H87"/>
  <c r="N87"/>
  <c r="P86"/>
  <c r="H86"/>
  <c r="N86"/>
  <c r="P85"/>
  <c r="H85"/>
  <c r="N85"/>
  <c r="P84"/>
  <c r="H84"/>
  <c r="N84"/>
  <c r="P83"/>
  <c r="H83"/>
  <c r="N83"/>
  <c r="P82"/>
  <c r="H82"/>
  <c r="N82"/>
  <c r="P81"/>
  <c r="H81"/>
  <c r="N81"/>
  <c r="P80"/>
  <c r="H80"/>
  <c r="N80"/>
  <c r="P79"/>
  <c r="H79"/>
  <c r="N79"/>
  <c r="P78"/>
  <c r="H78"/>
  <c r="N78"/>
  <c r="P77"/>
  <c r="H77"/>
  <c r="N77"/>
  <c r="P76"/>
  <c r="H76"/>
  <c r="N76"/>
  <c r="P75"/>
  <c r="H75"/>
  <c r="N75"/>
  <c r="P74"/>
  <c r="H74"/>
  <c r="N74"/>
  <c r="P73"/>
  <c r="H73"/>
  <c r="N73"/>
  <c r="P72"/>
  <c r="H72"/>
  <c r="N72"/>
  <c r="P71"/>
  <c r="H71"/>
  <c r="N71"/>
  <c r="P70"/>
  <c r="H70"/>
  <c r="N70"/>
  <c r="P69"/>
  <c r="H69"/>
  <c r="N69"/>
  <c r="P68"/>
  <c r="H68"/>
  <c r="N68"/>
  <c r="P67"/>
  <c r="H67"/>
  <c r="N67"/>
  <c r="P66"/>
  <c r="H66"/>
  <c r="N66"/>
  <c r="P65"/>
  <c r="H65"/>
  <c r="N65"/>
  <c r="P64"/>
  <c r="H64"/>
  <c r="N64"/>
  <c r="P63"/>
  <c r="H63"/>
  <c r="N63"/>
  <c r="P62"/>
  <c r="H62"/>
  <c r="N62"/>
  <c r="P61"/>
  <c r="H61"/>
  <c r="N61"/>
  <c r="P60"/>
  <c r="H60"/>
  <c r="N60"/>
  <c r="P59"/>
  <c r="H59"/>
  <c r="N59"/>
  <c r="P58"/>
  <c r="H58"/>
  <c r="N58"/>
  <c r="P57"/>
  <c r="H57"/>
  <c r="N57"/>
  <c r="P56"/>
  <c r="H56"/>
  <c r="N56"/>
  <c r="P55"/>
  <c r="H55"/>
  <c r="N55"/>
  <c r="P54"/>
  <c r="H54"/>
  <c r="N54"/>
  <c r="P53"/>
  <c r="H53"/>
  <c r="N53"/>
  <c r="P52"/>
  <c r="H52"/>
  <c r="N52"/>
  <c r="P51"/>
  <c r="H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H42"/>
  <c r="N42"/>
  <c r="P41"/>
  <c r="H41"/>
  <c r="N41"/>
  <c r="P40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P12"/>
  <c r="H12"/>
  <c r="N12"/>
  <c r="P11"/>
  <c r="H11"/>
  <c r="N11"/>
  <c r="N7"/>
  <c r="I7"/>
  <c r="J7"/>
  <c r="K7"/>
  <c r="L7"/>
  <c r="M7"/>
  <c r="P7"/>
  <c r="O7"/>
  <c r="H7"/>
  <c r="G7"/>
  <c r="P1"/>
  <c r="P3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<sst xmlns="http://schemas.openxmlformats.org/spreadsheetml/2006/main" count="104" uniqueCount="61">
  <si>
    <t>ITAS</t>
    <phoneticPr fontId="0" type="noConversion"/>
  </si>
  <si>
    <t>Trento</t>
    <phoneticPr fontId="0" type="noConversion"/>
  </si>
  <si>
    <t>Salvatore Rumore</t>
    <phoneticPr fontId="0" type="noConversion"/>
  </si>
  <si>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</si>
  <si>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</si>
  <si>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</si>
  <si>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</si>
  <si>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</si>
  <si>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</si>
  <si>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</si>
  <si>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</si>
  <si>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</si>
  <si>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</si>
  <si>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</si>
  <si>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</si>
  <si>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</si>
  <si>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</si>
  <si>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</si>
  <si>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</si>
  <si>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</si>
  <si>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</si>
  <si>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</si>
  <si>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</si>
  <si>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</si>
  <si>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</si>
  <si>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</si>
  <si>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</si>
  <si>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</si>
  <si>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</si>
  <si>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</si>
  <si>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</si>
  <si>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</si>
  <si>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</si>
  <si>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</si>
  <si>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</si>
  <si>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</si>
  <si>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</si>
  <si>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</si>
  <si>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</si>
  <si>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</si>
  <si>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</si>
  <si>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</si>
  <si>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</si>
  <si>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</si>
  <si>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</si>
  <si>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</si>
  <si>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</si>
  <si>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</si>
  <si>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</si>
  <si>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</si>
  <si>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Seat</t>
    <phoneticPr fontId="0" type="noConversion"/>
  </si>
  <si>
    <t>Torino</t>
    <phoneticPr fontId="0" type="noConversion"/>
  </si>
  <si>
    <t>carburante</t>
    <phoneticPr fontId="0" type="noConversion"/>
  </si>
  <si>
    <t>ITAS</t>
    <phoneticPr fontId="0" type="noConversion"/>
  </si>
  <si>
    <t>Seat</t>
    <phoneticPr fontId="0" type="noConversion"/>
  </si>
  <si>
    <t>RSA</t>
    <phoneticPr fontId="0" type="noConversion"/>
  </si>
  <si>
    <t>08_01</t>
    <phoneticPr fontId="0" type="noConversion"/>
  </si>
  <si>
    <t>Trento</t>
    <phoneticPr fontId="0" type="noConversion"/>
  </si>
  <si>
    <t>Genova</t>
    <phoneticPr fontId="0" type="noConversion"/>
  </si>
  <si>
    <t>carburante</t>
    <phoneticPr fontId="0" type="noConversion"/>
  </si>
  <si>
    <t>carburante</t>
    <phoneticPr fontId="0" type="noConversion"/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</si>
</sst>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8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R60"/>
  <sheetViews>
    <sheetView view="pageBreakPreview" zoomScale="50" zoomScaleSheetLayoutView="50" workbookViewId="0">
      <pane ySplit="5" topLeftCell="A6" activePane="bottomLeft" state="frozenSplit"/>
      <selection pane="bottomLeft" activeCell="D27" sqref="D27"/>
    </sheetView>
  </sheetViews>
  <sheetFormatPr baseColWidth="10" defaultColWidth="8.83203125" defaultRowHeight="17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8" customFormat="1" ht="65.25" customHeight="1">
      <c r="A1" s="4"/>
      <c r="B1" s="112" t="s">
        <v>3</v>
      </c>
      <c r="C1" s="112"/>
      <c r="D1" s="113"/>
      <c r="E1" s="113"/>
      <c r="F1" s="51" t="s">
        <v>45</v>
      </c>
      <c r="G1" s="50" t="s">
        <v>46</v>
      </c>
      <c r="L1" s="8" t="s">
        <v>33</v>
      </c>
      <c r="M1" s="3">
        <f>+P1-N7</f>
        <v>0</v>
      </c>
      <c r="N1" s="5" t="s">
        <v>4</v>
      </c>
      <c r="O1" s="6"/>
      <c r="P1" s="57">
        <f>SUM(H7:M7)</f>
        <v>0</v>
      </c>
      <c r="Q1" s="3" t="s">
        <v>31</v>
      </c>
    </row>
    <row r="2" spans="1:18" s="8" customFormat="1" ht="57.75" customHeight="1">
      <c r="A2" s="4"/>
      <c r="B2" s="114" t="s">
        <v>5</v>
      </c>
      <c r="C2" s="114"/>
      <c r="D2" s="113"/>
      <c r="E2" s="113"/>
      <c r="F2" s="9"/>
      <c r="G2" s="9"/>
      <c r="N2" s="10" t="s">
        <v>6</v>
      </c>
      <c r="O2" s="11"/>
      <c r="P2" s="12"/>
      <c r="Q2" s="3" t="s">
        <v>30</v>
      </c>
    </row>
    <row r="3" spans="1:18" s="8" customFormat="1" ht="35.25" customHeight="1">
      <c r="A3" s="4"/>
      <c r="B3" s="114" t="s">
        <v>29</v>
      </c>
      <c r="C3" s="114"/>
      <c r="D3" s="113" t="s">
        <v>31</v>
      </c>
      <c r="E3" s="113"/>
      <c r="N3" s="10" t="s">
        <v>7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24</v>
      </c>
      <c r="G4" s="79">
        <v>1</v>
      </c>
      <c r="H4" s="15"/>
      <c r="I4" s="15"/>
      <c r="J4" s="2"/>
      <c r="K4" s="2"/>
      <c r="L4" s="2"/>
      <c r="M4" s="2"/>
      <c r="N4" s="16" t="s">
        <v>8</v>
      </c>
      <c r="O4" s="17"/>
      <c r="P4" s="18"/>
      <c r="Q4" s="13"/>
    </row>
    <row r="5" spans="1:18" s="8" customFormat="1" ht="43.5" customHeight="1" thickTop="1" thickBot="1">
      <c r="A5" s="4"/>
      <c r="B5" s="19" t="s">
        <v>9</v>
      </c>
      <c r="C5" s="20"/>
      <c r="D5" s="59" t="s">
        <v>35</v>
      </c>
      <c r="E5" s="14"/>
      <c r="F5" s="10" t="s">
        <v>10</v>
      </c>
      <c r="G5" s="79">
        <v>1.1100000000000001</v>
      </c>
      <c r="N5" s="121" t="s">
        <v>11</v>
      </c>
      <c r="O5" s="121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38</v>
      </c>
      <c r="C6" s="56"/>
      <c r="D6" s="14"/>
      <c r="E6" s="14"/>
      <c r="F6" s="10" t="s">
        <v>13</v>
      </c>
      <c r="G6" s="98">
        <v>11.11</v>
      </c>
      <c r="Q6" s="13"/>
    </row>
    <row r="7" spans="1:18" s="8" customFormat="1" ht="27" customHeight="1" thickTop="1" thickBot="1">
      <c r="A7" s="122" t="s">
        <v>32</v>
      </c>
      <c r="B7" s="123"/>
      <c r="C7" s="124"/>
      <c r="D7" s="130" t="s">
        <v>14</v>
      </c>
      <c r="E7" s="131"/>
      <c r="F7" s="131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32"/>
      <c r="B8" s="133" t="s">
        <v>15</v>
      </c>
      <c r="C8" s="133" t="s">
        <v>16</v>
      </c>
      <c r="D8" s="134" t="s">
        <v>28</v>
      </c>
      <c r="E8" s="133" t="s">
        <v>36</v>
      </c>
      <c r="F8" s="136" t="s">
        <v>34</v>
      </c>
      <c r="G8" s="137" t="s">
        <v>18</v>
      </c>
      <c r="H8" s="139" t="s">
        <v>19</v>
      </c>
      <c r="I8" s="125" t="s">
        <v>41</v>
      </c>
      <c r="J8" s="126" t="s">
        <v>43</v>
      </c>
      <c r="K8" s="126" t="s">
        <v>42</v>
      </c>
      <c r="L8" s="127" t="s">
        <v>25</v>
      </c>
      <c r="M8" s="128"/>
      <c r="N8" s="129" t="s">
        <v>20</v>
      </c>
      <c r="O8" s="115" t="s">
        <v>21</v>
      </c>
      <c r="P8" s="116" t="s">
        <v>22</v>
      </c>
      <c r="Q8" s="2"/>
      <c r="R8" s="109" t="s">
        <v>44</v>
      </c>
    </row>
    <row r="9" spans="1:18" ht="36" customHeight="1" thickTop="1" thickBot="1">
      <c r="A9" s="132"/>
      <c r="B9" s="133" t="s">
        <v>15</v>
      </c>
      <c r="C9" s="133"/>
      <c r="D9" s="135"/>
      <c r="E9" s="133"/>
      <c r="F9" s="136"/>
      <c r="G9" s="138"/>
      <c r="H9" s="139" t="s">
        <v>41</v>
      </c>
      <c r="I9" s="125" t="s">
        <v>41</v>
      </c>
      <c r="J9" s="125"/>
      <c r="K9" s="125" t="s">
        <v>40</v>
      </c>
      <c r="L9" s="117" t="s">
        <v>26</v>
      </c>
      <c r="M9" s="119" t="s">
        <v>27</v>
      </c>
      <c r="N9" s="129"/>
      <c r="O9" s="115"/>
      <c r="P9" s="116"/>
      <c r="Q9" s="2"/>
      <c r="R9" s="110"/>
    </row>
    <row r="10" spans="1:18" ht="37.5" customHeight="1" thickTop="1" thickBot="1">
      <c r="A10" s="132"/>
      <c r="B10" s="133"/>
      <c r="C10" s="133"/>
      <c r="D10" s="135"/>
      <c r="E10" s="133"/>
      <c r="F10" s="136"/>
      <c r="G10" s="96" t="s">
        <v>23</v>
      </c>
      <c r="H10" s="139"/>
      <c r="I10" s="125"/>
      <c r="J10" s="125"/>
      <c r="K10" s="125"/>
      <c r="L10" s="118"/>
      <c r="M10" s="120"/>
      <c r="N10" s="129"/>
      <c r="O10" s="115"/>
      <c r="P10" s="116"/>
      <c r="Q10" s="2"/>
      <c r="R10" s="111"/>
    </row>
    <row r="11" spans="1:18" ht="30" customHeight="1" thickTop="1">
      <c r="A11" s="27">
        <v>1</v>
      </c>
      <c r="B11" s="47">
        <v>40631</v>
      </c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47</v>
      </c>
      <c r="C58" s="78"/>
      <c r="D58" s="78"/>
      <c r="E58" s="61"/>
      <c r="F58" s="61"/>
      <c r="G58" s="78" t="s">
        <v>49</v>
      </c>
      <c r="H58" s="78"/>
      <c r="I58" s="78"/>
      <c r="J58" s="61"/>
      <c r="K58" s="61"/>
      <c r="L58" s="78" t="s">
        <v>48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2" type="noConversion"/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S135"/>
  <sheetViews>
    <sheetView tabSelected="1" view="pageBreakPreview" zoomScale="60" zoomScaleSheetLayoutView="50" workbookViewId="0">
      <pane ySplit="5" topLeftCell="A6" activePane="bottomLeft" state="frozenSplit"/>
      <selection pane="bottomLeft" sqref="A1:P18"/>
    </sheetView>
  </sheetViews>
  <sheetFormatPr baseColWidth="10" defaultColWidth="8.83203125" defaultRowHeight="17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12" t="s">
        <v>3</v>
      </c>
      <c r="C1" s="112"/>
      <c r="D1" s="112"/>
      <c r="E1" s="113" t="s">
        <v>2</v>
      </c>
      <c r="F1" s="113"/>
      <c r="G1" s="51" t="s">
        <v>45</v>
      </c>
      <c r="H1" s="50" t="s">
        <v>56</v>
      </c>
      <c r="L1" s="8" t="s">
        <v>33</v>
      </c>
      <c r="M1" s="3">
        <f>+P1-N7</f>
        <v>0</v>
      </c>
      <c r="N1" s="5" t="s">
        <v>4</v>
      </c>
      <c r="O1" s="6"/>
      <c r="P1" s="7">
        <f>SUM(H7:M7)</f>
        <v>700.02909090909088</v>
      </c>
      <c r="Q1" s="3" t="s">
        <v>31</v>
      </c>
    </row>
    <row r="2" spans="1:19" s="8" customFormat="1" ht="35.25" customHeight="1">
      <c r="A2" s="4"/>
      <c r="B2" s="114" t="s">
        <v>5</v>
      </c>
      <c r="C2" s="114"/>
      <c r="D2" s="114"/>
      <c r="E2" s="113"/>
      <c r="F2" s="113"/>
      <c r="G2" s="9"/>
      <c r="H2" s="9"/>
      <c r="N2" s="10" t="s">
        <v>6</v>
      </c>
      <c r="O2" s="11"/>
      <c r="P2" s="12"/>
      <c r="Q2" s="3" t="s">
        <v>30</v>
      </c>
    </row>
    <row r="3" spans="1:19" s="8" customFormat="1" ht="35.25" customHeight="1">
      <c r="A3" s="4"/>
      <c r="B3" s="114" t="s">
        <v>29</v>
      </c>
      <c r="C3" s="114"/>
      <c r="D3" s="114"/>
      <c r="E3" s="113" t="s">
        <v>31</v>
      </c>
      <c r="F3" s="113"/>
      <c r="N3" s="10" t="s">
        <v>7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24</v>
      </c>
      <c r="H4" s="21">
        <v>1</v>
      </c>
      <c r="I4" s="15"/>
      <c r="J4" s="15"/>
      <c r="K4" s="15"/>
      <c r="L4" s="2"/>
      <c r="M4" s="2"/>
      <c r="N4" s="16" t="s">
        <v>8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9</v>
      </c>
      <c r="C5" s="63"/>
      <c r="D5" s="20"/>
      <c r="E5" s="59">
        <v>34</v>
      </c>
      <c r="F5" s="14"/>
      <c r="G5" s="10" t="s">
        <v>10</v>
      </c>
      <c r="H5" s="21">
        <v>1.49</v>
      </c>
      <c r="N5" s="121" t="s">
        <v>11</v>
      </c>
      <c r="O5" s="121"/>
      <c r="P5" s="22">
        <f>P1-P2-P3-P4</f>
        <v>700.02909090909088</v>
      </c>
      <c r="Q5" s="13"/>
      <c r="R5" s="14"/>
    </row>
    <row r="6" spans="1:19" s="8" customFormat="1" ht="31.5" customHeight="1" thickTop="1" thickBot="1">
      <c r="A6" s="4"/>
      <c r="B6" s="23" t="s">
        <v>12</v>
      </c>
      <c r="C6" s="23"/>
      <c r="D6" s="23"/>
      <c r="E6" s="14"/>
      <c r="F6" s="14"/>
      <c r="G6" s="10" t="s">
        <v>13</v>
      </c>
      <c r="H6" s="24">
        <v>5.5</v>
      </c>
      <c r="R6" s="13"/>
      <c r="S6" s="14"/>
    </row>
    <row r="7" spans="1:19" s="8" customFormat="1" ht="27" customHeight="1" thickBot="1">
      <c r="A7" s="52"/>
      <c r="B7" s="53"/>
      <c r="C7" s="53"/>
      <c r="D7" s="54"/>
      <c r="E7" s="142" t="s">
        <v>14</v>
      </c>
      <c r="F7" s="143"/>
      <c r="G7" s="25">
        <f t="shared" ref="G7:O7" si="0">SUM(G11:G129)</f>
        <v>2584</v>
      </c>
      <c r="H7" s="25">
        <f>SUM(H11:H129)</f>
        <v>700.02909090909088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700.02909090909088</v>
      </c>
      <c r="O7" s="67">
        <f t="shared" si="0"/>
        <v>0</v>
      </c>
      <c r="P7" s="13">
        <f>+N7-SUM(I7:M7)</f>
        <v>700.02909090909088</v>
      </c>
    </row>
    <row r="8" spans="1:19" ht="36" customHeight="1" thickTop="1" thickBot="1">
      <c r="A8" s="147"/>
      <c r="B8" s="64"/>
      <c r="C8" s="148" t="s">
        <v>16</v>
      </c>
      <c r="D8" s="149"/>
      <c r="E8" s="133" t="s">
        <v>17</v>
      </c>
      <c r="F8" s="150" t="s">
        <v>37</v>
      </c>
      <c r="G8" s="151" t="s">
        <v>18</v>
      </c>
      <c r="H8" s="152" t="s">
        <v>19</v>
      </c>
      <c r="I8" s="126" t="s">
        <v>41</v>
      </c>
      <c r="J8" s="126" t="s">
        <v>43</v>
      </c>
      <c r="K8" s="126" t="s">
        <v>42</v>
      </c>
      <c r="L8" s="140" t="s">
        <v>39</v>
      </c>
      <c r="M8" s="141"/>
      <c r="N8" s="146" t="s">
        <v>20</v>
      </c>
      <c r="O8" s="155" t="s">
        <v>21</v>
      </c>
      <c r="P8" s="116" t="s">
        <v>22</v>
      </c>
      <c r="R8" s="2"/>
    </row>
    <row r="9" spans="1:19" ht="36" customHeight="1" thickTop="1" thickBot="1">
      <c r="A9" s="132"/>
      <c r="B9" s="64" t="s">
        <v>15</v>
      </c>
      <c r="C9" s="133"/>
      <c r="D9" s="133"/>
      <c r="E9" s="133"/>
      <c r="F9" s="150"/>
      <c r="G9" s="151"/>
      <c r="H9" s="153"/>
      <c r="I9" s="125" t="s">
        <v>41</v>
      </c>
      <c r="J9" s="125"/>
      <c r="K9" s="125" t="s">
        <v>40</v>
      </c>
      <c r="L9" s="117" t="s">
        <v>26</v>
      </c>
      <c r="M9" s="145" t="s">
        <v>27</v>
      </c>
      <c r="N9" s="129"/>
      <c r="O9" s="115"/>
      <c r="P9" s="116"/>
      <c r="R9" s="2"/>
    </row>
    <row r="10" spans="1:19" ht="37.5" customHeight="1" thickTop="1" thickBot="1">
      <c r="A10" s="132"/>
      <c r="B10" s="55"/>
      <c r="C10" s="133"/>
      <c r="D10" s="133"/>
      <c r="E10" s="133"/>
      <c r="F10" s="150"/>
      <c r="G10" s="26" t="s">
        <v>23</v>
      </c>
      <c r="H10" s="154"/>
      <c r="I10" s="125"/>
      <c r="J10" s="125"/>
      <c r="K10" s="125"/>
      <c r="L10" s="144"/>
      <c r="M10" s="120"/>
      <c r="N10" s="129"/>
      <c r="O10" s="115"/>
      <c r="P10" s="116"/>
      <c r="R10" s="2"/>
    </row>
    <row r="11" spans="1:19" ht="30" customHeight="1" thickTop="1">
      <c r="A11" s="27">
        <v>1</v>
      </c>
      <c r="B11" s="47">
        <v>40758</v>
      </c>
      <c r="C11" s="29" t="s">
        <v>50</v>
      </c>
      <c r="D11" s="29" t="s">
        <v>59</v>
      </c>
      <c r="E11" s="69"/>
      <c r="F11" s="69" t="s">
        <v>51</v>
      </c>
      <c r="G11" s="100">
        <v>500</v>
      </c>
      <c r="H11" s="106">
        <f>IF($E$3="si",($H$5/$H$6*G11),IF($E$3="no",G11*$H$4,0))</f>
        <v>135.45454545454547</v>
      </c>
      <c r="I11" s="72"/>
      <c r="J11" s="72"/>
      <c r="K11" s="34"/>
      <c r="L11" s="35"/>
      <c r="M11" s="37"/>
      <c r="N11" s="39">
        <f>SUM(H11:M11)</f>
        <v>135.45454545454547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40759</v>
      </c>
      <c r="C12" s="29" t="s">
        <v>53</v>
      </c>
      <c r="D12" s="44" t="s">
        <v>52</v>
      </c>
      <c r="E12" s="69"/>
      <c r="F12" s="69" t="s">
        <v>57</v>
      </c>
      <c r="G12" s="101">
        <v>505</v>
      </c>
      <c r="H12" s="106">
        <f t="shared" ref="H12:H75" si="1">IF($E$3="si",($H$5/$H$6*G12),IF($E$3="no",G12*$H$4,0))</f>
        <v>136.80909090909091</v>
      </c>
      <c r="I12" s="72"/>
      <c r="J12" s="72"/>
      <c r="K12" s="34"/>
      <c r="L12" s="35"/>
      <c r="M12" s="37"/>
      <c r="N12" s="39">
        <f>SUM(H12:M12)</f>
        <v>136.80909090909091</v>
      </c>
      <c r="O12" s="43"/>
      <c r="P12" s="41" t="str">
        <f>IF($F12="Milano","X","")</f>
        <v/>
      </c>
      <c r="R12" s="2"/>
    </row>
    <row r="13" spans="1:19" ht="30" customHeight="1">
      <c r="A13" s="42">
        <v>3</v>
      </c>
      <c r="B13" s="28">
        <v>40777</v>
      </c>
      <c r="C13" s="29" t="s">
        <v>54</v>
      </c>
      <c r="D13" s="29" t="s">
        <v>60</v>
      </c>
      <c r="E13" s="69"/>
      <c r="F13" s="69" t="s">
        <v>51</v>
      </c>
      <c r="G13" s="101">
        <v>510</v>
      </c>
      <c r="H13" s="106">
        <f t="shared" si="1"/>
        <v>138.16363636363639</v>
      </c>
      <c r="I13" s="72"/>
      <c r="J13" s="72"/>
      <c r="K13" s="34"/>
      <c r="L13" s="35"/>
      <c r="M13" s="37"/>
      <c r="N13" s="39">
        <f>SUM(H13:M13)</f>
        <v>138.16363636363639</v>
      </c>
      <c r="O13" s="43"/>
      <c r="P13" s="41" t="str">
        <f>IF($F13="Milano","X","")</f>
        <v/>
      </c>
      <c r="R13" s="2"/>
    </row>
    <row r="14" spans="1:19" ht="30" customHeight="1">
      <c r="A14" s="42">
        <v>4</v>
      </c>
      <c r="B14" s="108">
        <v>40779</v>
      </c>
      <c r="C14" s="29" t="s">
        <v>0</v>
      </c>
      <c r="D14" s="29" t="s">
        <v>59</v>
      </c>
      <c r="E14" s="69"/>
      <c r="F14" s="69" t="s">
        <v>1</v>
      </c>
      <c r="G14" s="101">
        <v>519</v>
      </c>
      <c r="H14" s="106">
        <f t="shared" si="1"/>
        <v>140.6018181818182</v>
      </c>
      <c r="I14" s="72"/>
      <c r="J14" s="72"/>
      <c r="K14" s="34"/>
      <c r="L14" s="35"/>
      <c r="M14" s="37"/>
      <c r="N14" s="39">
        <f t="shared" ref="N14:N18" si="2">SUM(H14:M14)</f>
        <v>140.6018181818182</v>
      </c>
      <c r="O14" s="43"/>
      <c r="P14" s="41" t="str">
        <f>IF($F14="Milano","X","")</f>
        <v/>
      </c>
      <c r="R14" s="2"/>
    </row>
    <row r="15" spans="1:19" ht="30" customHeight="1">
      <c r="A15" s="42">
        <v>5</v>
      </c>
      <c r="B15" s="108">
        <v>40781</v>
      </c>
      <c r="C15" s="29" t="s">
        <v>55</v>
      </c>
      <c r="D15" s="29" t="s">
        <v>59</v>
      </c>
      <c r="E15" s="69"/>
      <c r="F15" s="69" t="s">
        <v>58</v>
      </c>
      <c r="G15" s="101">
        <v>550</v>
      </c>
      <c r="H15" s="106">
        <f t="shared" si="1"/>
        <v>149</v>
      </c>
      <c r="I15" s="72"/>
      <c r="J15" s="72"/>
      <c r="K15" s="34"/>
      <c r="L15" s="35"/>
      <c r="M15" s="37"/>
      <c r="N15" s="39">
        <f t="shared" si="2"/>
        <v>149</v>
      </c>
      <c r="O15" s="43"/>
      <c r="P15" s="41" t="str">
        <f>IF($F15="Milano","X","")</f>
        <v/>
      </c>
      <c r="R15" s="2"/>
    </row>
    <row r="16" spans="1:19" ht="30" customHeight="1">
      <c r="A16" s="42">
        <v>6</v>
      </c>
      <c r="B16" s="108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2"/>
        <v>0</v>
      </c>
      <c r="O16" s="43"/>
      <c r="P16" s="41" t="str">
        <f>IF($F16="Milano","X","")</f>
        <v/>
      </c>
      <c r="R16" s="2"/>
    </row>
    <row r="17" spans="1:18" ht="30" customHeight="1">
      <c r="A17" s="42">
        <v>7</v>
      </c>
      <c r="B17" s="108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2"/>
        <v>0</v>
      </c>
      <c r="O17" s="43"/>
      <c r="P17" s="41" t="str">
        <f>IF($F17="Milano","X","")</f>
        <v/>
      </c>
      <c r="R17" s="2"/>
    </row>
    <row r="18" spans="1:18" ht="30" customHeight="1">
      <c r="A18" s="42">
        <v>8</v>
      </c>
      <c r="B18" s="10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2"/>
        <v>0</v>
      </c>
      <c r="O18" s="43"/>
      <c r="P18" s="41" t="str">
        <f>IF($F18="Milano","X","")</f>
        <v/>
      </c>
      <c r="R18" s="2"/>
    </row>
    <row r="19" spans="1:18" ht="30" customHeight="1">
      <c r="A19" s="42">
        <v>9</v>
      </c>
      <c r="B19" s="108"/>
      <c r="C19" s="29"/>
      <c r="D19" s="29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3">SUM(H19:M19)</f>
        <v>0</v>
      </c>
      <c r="O19" s="43"/>
      <c r="P19" s="41" t="str">
        <f>IF($F19="Milano","X","")</f>
        <v/>
      </c>
      <c r="R19" s="2"/>
    </row>
    <row r="20" spans="1:18" ht="30" customHeight="1">
      <c r="A20" s="42">
        <v>10</v>
      </c>
      <c r="B20" s="28"/>
      <c r="C20" s="29"/>
      <c r="D20" s="29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3"/>
        <v>0</v>
      </c>
      <c r="O20" s="43"/>
      <c r="P20" s="41" t="str">
        <f>IF($F20="Milano","X","")</f>
        <v/>
      </c>
      <c r="R20" s="2"/>
    </row>
    <row r="21" spans="1:18" ht="30" customHeight="1">
      <c r="A21" s="42">
        <v>11</v>
      </c>
      <c r="B21" s="28"/>
      <c r="C21" s="29"/>
      <c r="D21" s="29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3"/>
        <v>0</v>
      </c>
      <c r="O21" s="43"/>
      <c r="P21" s="41" t="str">
        <f t="shared" ref="P21:P83" si="4">IF($F21="Milano","X","")</f>
        <v/>
      </c>
      <c r="R21" s="2"/>
    </row>
    <row r="22" spans="1:18" ht="30" customHeight="1">
      <c r="A22" s="42">
        <v>12</v>
      </c>
      <c r="B22" s="28"/>
      <c r="C22" s="29"/>
      <c r="D22" s="29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3"/>
        <v>0</v>
      </c>
      <c r="O22" s="43"/>
      <c r="P22" s="41" t="str">
        <f t="shared" si="4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3"/>
        <v>0</v>
      </c>
      <c r="O23" s="43"/>
      <c r="P23" s="41" t="str">
        <f t="shared" si="4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3"/>
        <v>0</v>
      </c>
      <c r="O24" s="43"/>
      <c r="P24" s="41" t="str">
        <f t="shared" si="4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3"/>
        <v>0</v>
      </c>
      <c r="O25" s="43"/>
      <c r="P25" s="41" t="str">
        <f t="shared" si="4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3"/>
        <v>0</v>
      </c>
      <c r="O26" s="43"/>
      <c r="P26" s="41" t="str">
        <f t="shared" si="4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3"/>
        <v>0</v>
      </c>
      <c r="O27" s="43"/>
      <c r="P27" s="41" t="str">
        <f t="shared" si="4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3"/>
        <v>0</v>
      </c>
      <c r="O28" s="43"/>
      <c r="P28" s="41" t="str">
        <f t="shared" si="4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3"/>
        <v>0</v>
      </c>
      <c r="O29" s="43"/>
      <c r="P29" s="41" t="str">
        <f t="shared" si="4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3"/>
        <v>0</v>
      </c>
      <c r="O30" s="43"/>
      <c r="P30" s="41" t="str">
        <f t="shared" si="4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3"/>
        <v>0</v>
      </c>
      <c r="O31" s="43"/>
      <c r="P31" s="41" t="str">
        <f t="shared" si="4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3"/>
        <v>0</v>
      </c>
      <c r="O32" s="43"/>
      <c r="P32" s="41" t="str">
        <f t="shared" si="4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3"/>
        <v>0</v>
      </c>
      <c r="O33" s="43"/>
      <c r="P33" s="41" t="str">
        <f t="shared" si="4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3"/>
        <v>0</v>
      </c>
      <c r="O34" s="43"/>
      <c r="P34" s="41" t="str">
        <f t="shared" si="4"/>
        <v/>
      </c>
      <c r="R34" s="2"/>
    </row>
    <row r="35" spans="1:18" ht="30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4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4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4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4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4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4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4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4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4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4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4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4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4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4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4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4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4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4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4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4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4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4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4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4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4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4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4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4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4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4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4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4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4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4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4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4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4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4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4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4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4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4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3"/>
        <v>0</v>
      </c>
      <c r="O77" s="43"/>
      <c r="P77" s="41" t="str">
        <f t="shared" si="4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3"/>
        <v>0</v>
      </c>
      <c r="O78" s="43"/>
      <c r="P78" s="41" t="str">
        <f t="shared" si="4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3"/>
        <v>0</v>
      </c>
      <c r="O79" s="43"/>
      <c r="P79" s="41" t="str">
        <f t="shared" si="4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4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4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4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3"/>
        <v>0</v>
      </c>
      <c r="O83" s="43"/>
      <c r="P83" s="41" t="str">
        <f t="shared" si="4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0" spans="1:18">
      <c r="B130" s="61"/>
    </row>
    <row r="131" spans="1:18">
      <c r="A131" s="60"/>
      <c r="B131" s="85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78" t="s">
        <v>47</v>
      </c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61"/>
      <c r="C133" s="78"/>
      <c r="D133" s="78"/>
      <c r="E133" s="61"/>
      <c r="F133" s="61"/>
      <c r="G133" s="78" t="s">
        <v>49</v>
      </c>
      <c r="H133" s="78"/>
      <c r="I133" s="78"/>
      <c r="J133" s="107"/>
      <c r="K133" s="107"/>
      <c r="L133" s="78" t="s">
        <v>48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729" yWindow="292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23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1 B79:B128 B11:B12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pippo pippo</cp:lastModifiedBy>
  <cp:revision>1</cp:revision>
  <cp:lastPrinted>2011-09-02T12:49:42Z</cp:lastPrinted>
  <dcterms:created xsi:type="dcterms:W3CDTF">2007-03-06T14:42:56Z</dcterms:created>
  <dcterms:modified xsi:type="dcterms:W3CDTF">2011-09-02T12:56:21Z</dcterms:modified>
</cp:coreProperties>
</file>