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95" yWindow="65131" windowWidth="19440" windowHeight="14745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Italia'!$A$1:$P$31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<sst xmlns="http://schemas.openxmlformats.org/spreadsheetml/2006/main" count="152" uniqueCount="69">
  <si>
    <t>ITAS</t>
  </si>
  <si>
    <t>Trento</t>
  </si>
  <si>
    <t>parcheggio</t>
  </si>
  <si>
    <t>cena</t>
  </si>
  <si>
    <t>pranzo</t>
  </si>
  <si>
    <t>Trento</t>
  </si>
  <si>
    <t>autostrada</t>
  </si>
  <si>
    <t>cena</t>
  </si>
  <si>
    <t>Trento</t>
  </si>
  <si>
    <t>RSA</t>
  </si>
  <si>
    <t>Genova</t>
  </si>
  <si>
    <t>carburante</t>
  </si>
  <si>
    <t>pranzo</t>
  </si>
  <si>
    <t>parcheggio</t>
  </si>
  <si>
    <t>Salvatore Rumore</t>
  </si>
  <si>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</si>
  <si>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</si>
  <si>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</si>
  <si>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</si>
  <si>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</si>
  <si>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</si>
  <si>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</si>
  <si>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</si>
  <si>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</si>
  <si>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</si>
  <si>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</si>
  <si>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</si>
  <si>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</si>
  <si>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</si>
  <si>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</si>
  <si>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</si>
  <si>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</si>
  <si>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</si>
  <si>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</si>
  <si>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</si>
  <si>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</si>
  <si>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</si>
  <si>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</si>
  <si>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</si>
  <si>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</si>
  <si>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</si>
  <si>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</si>
  <si>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</si>
  <si>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</si>
  <si>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</si>
  <si>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</si>
  <si>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</si>
  <si>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</si>
  <si>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</si>
  <si>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</si>
  <si>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</si>
  <si>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</si>
  <si>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</si>
  <si>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</si>
  <si>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</si>
  <si>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</si>
  <si>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</si>
  <si>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</si>
  <si>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</si>
  <si>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</si>
  <si>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</si>
  <si>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</si>
  <si>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07_01</t>
  </si>
  <si>
    <t>Seat</t>
  </si>
  <si>
    <t>Torino</t>
  </si>
  <si>
    <t>autostrada</t>
  </si>
  <si>
    <t>carburante</t>
  </si>
  <si>
    <t>Corso Mortara</t>
  </si>
  <si>
    <t>pranzo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</si>
</sst>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5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41" borderId="67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38" fontId="2" fillId="36" borderId="73" xfId="0" applyNumberFormat="1" applyFont="1" applyFill="1" applyBorder="1" applyAlignment="1" applyProtection="1">
      <alignment horizontal="center" vertical="center"/>
      <protection/>
    </xf>
    <xf numFmtId="38" fontId="2" fillId="36" borderId="74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8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3" fillId="39" borderId="73" xfId="0" applyFont="1" applyFill="1" applyBorder="1" applyAlignment="1" applyProtection="1">
      <alignment horizontal="center" vertical="center"/>
      <protection/>
    </xf>
    <xf numFmtId="0" fontId="3" fillId="39" borderId="74" xfId="0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2" fillId="37" borderId="82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4" fontId="2" fillId="0" borderId="86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12" t="s">
        <v>15</v>
      </c>
      <c r="C1" s="112"/>
      <c r="D1" s="113"/>
      <c r="E1" s="113"/>
      <c r="F1" s="51" t="s">
        <v>57</v>
      </c>
      <c r="G1" s="50" t="s">
        <v>58</v>
      </c>
      <c r="L1" s="8" t="s">
        <v>45</v>
      </c>
      <c r="M1" s="3">
        <f>+P1-N7</f>
        <v>0</v>
      </c>
      <c r="N1" s="5" t="s">
        <v>16</v>
      </c>
      <c r="O1" s="6"/>
      <c r="P1" s="57">
        <f>SUM(H7:M7)</f>
        <v>0</v>
      </c>
      <c r="Q1" s="3" t="s">
        <v>43</v>
      </c>
    </row>
    <row r="2" spans="1:17" s="8" customFormat="1" ht="57.75" customHeight="1">
      <c r="A2" s="4"/>
      <c r="B2" s="114" t="s">
        <v>17</v>
      </c>
      <c r="C2" s="114"/>
      <c r="D2" s="113"/>
      <c r="E2" s="113"/>
      <c r="F2" s="9"/>
      <c r="G2" s="9"/>
      <c r="N2" s="10" t="s">
        <v>18</v>
      </c>
      <c r="O2" s="11"/>
      <c r="P2" s="12"/>
      <c r="Q2" s="3" t="s">
        <v>42</v>
      </c>
    </row>
    <row r="3" spans="1:17" s="8" customFormat="1" ht="35.25" customHeight="1">
      <c r="A3" s="4"/>
      <c r="B3" s="114" t="s">
        <v>41</v>
      </c>
      <c r="C3" s="114"/>
      <c r="D3" s="113" t="s">
        <v>43</v>
      </c>
      <c r="E3" s="113"/>
      <c r="N3" s="10" t="s">
        <v>19</v>
      </c>
      <c r="O3" s="11"/>
      <c r="P3" s="62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36</v>
      </c>
      <c r="G4" s="79">
        <v>1</v>
      </c>
      <c r="H4" s="15"/>
      <c r="I4" s="15"/>
      <c r="J4" s="2"/>
      <c r="K4" s="2"/>
      <c r="L4" s="2"/>
      <c r="M4" s="2"/>
      <c r="N4" s="16" t="s">
        <v>20</v>
      </c>
      <c r="O4" s="17"/>
      <c r="P4" s="18"/>
      <c r="Q4" s="13"/>
    </row>
    <row r="5" spans="1:17" s="8" customFormat="1" ht="43.5" customHeight="1" thickBot="1" thickTop="1">
      <c r="A5" s="4"/>
      <c r="B5" s="19" t="s">
        <v>21</v>
      </c>
      <c r="C5" s="20"/>
      <c r="D5" s="59" t="s">
        <v>47</v>
      </c>
      <c r="E5" s="14"/>
      <c r="F5" s="10" t="s">
        <v>22</v>
      </c>
      <c r="G5" s="79">
        <v>1.11</v>
      </c>
      <c r="N5" s="121" t="s">
        <v>23</v>
      </c>
      <c r="O5" s="121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50</v>
      </c>
      <c r="C6" s="56"/>
      <c r="D6" s="14"/>
      <c r="E6" s="14"/>
      <c r="F6" s="10" t="s">
        <v>25</v>
      </c>
      <c r="G6" s="98">
        <v>11.11</v>
      </c>
      <c r="Q6" s="13"/>
    </row>
    <row r="7" spans="1:16" s="8" customFormat="1" ht="27" customHeight="1" thickBot="1" thickTop="1">
      <c r="A7" s="122" t="s">
        <v>44</v>
      </c>
      <c r="B7" s="123"/>
      <c r="C7" s="124"/>
      <c r="D7" s="130" t="s">
        <v>26</v>
      </c>
      <c r="E7" s="131"/>
      <c r="F7" s="131"/>
      <c r="G7" s="99">
        <f aca="true" t="shared" si="0" ref="G7:O7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Bot="1" thickTop="1">
      <c r="A8" s="132"/>
      <c r="B8" s="133" t="s">
        <v>27</v>
      </c>
      <c r="C8" s="133" t="s">
        <v>28</v>
      </c>
      <c r="D8" s="134" t="s">
        <v>40</v>
      </c>
      <c r="E8" s="133" t="s">
        <v>48</v>
      </c>
      <c r="F8" s="136" t="s">
        <v>46</v>
      </c>
      <c r="G8" s="137" t="s">
        <v>30</v>
      </c>
      <c r="H8" s="139" t="s">
        <v>31</v>
      </c>
      <c r="I8" s="125" t="s">
        <v>53</v>
      </c>
      <c r="J8" s="126" t="s">
        <v>55</v>
      </c>
      <c r="K8" s="126" t="s">
        <v>54</v>
      </c>
      <c r="L8" s="127" t="s">
        <v>37</v>
      </c>
      <c r="M8" s="128"/>
      <c r="N8" s="129" t="s">
        <v>32</v>
      </c>
      <c r="O8" s="115" t="s">
        <v>33</v>
      </c>
      <c r="P8" s="116" t="s">
        <v>34</v>
      </c>
      <c r="Q8" s="2"/>
      <c r="R8" s="109" t="s">
        <v>56</v>
      </c>
    </row>
    <row r="9" spans="1:18" ht="36" customHeight="1" thickBot="1" thickTop="1">
      <c r="A9" s="132"/>
      <c r="B9" s="133" t="s">
        <v>27</v>
      </c>
      <c r="C9" s="133"/>
      <c r="D9" s="135"/>
      <c r="E9" s="133"/>
      <c r="F9" s="136"/>
      <c r="G9" s="138"/>
      <c r="H9" s="139" t="s">
        <v>53</v>
      </c>
      <c r="I9" s="125" t="s">
        <v>53</v>
      </c>
      <c r="J9" s="125"/>
      <c r="K9" s="125" t="s">
        <v>52</v>
      </c>
      <c r="L9" s="117" t="s">
        <v>38</v>
      </c>
      <c r="M9" s="119" t="s">
        <v>39</v>
      </c>
      <c r="N9" s="129"/>
      <c r="O9" s="115"/>
      <c r="P9" s="116"/>
      <c r="Q9" s="2"/>
      <c r="R9" s="110"/>
    </row>
    <row r="10" spans="1:18" ht="37.5" customHeight="1" thickBot="1" thickTop="1">
      <c r="A10" s="132"/>
      <c r="B10" s="133"/>
      <c r="C10" s="133"/>
      <c r="D10" s="135"/>
      <c r="E10" s="133"/>
      <c r="F10" s="136"/>
      <c r="G10" s="96" t="s">
        <v>35</v>
      </c>
      <c r="H10" s="139"/>
      <c r="I10" s="125"/>
      <c r="J10" s="125"/>
      <c r="K10" s="125"/>
      <c r="L10" s="118"/>
      <c r="M10" s="120"/>
      <c r="N10" s="129"/>
      <c r="O10" s="115"/>
      <c r="P10" s="116"/>
      <c r="Q10" s="2"/>
      <c r="R10" s="111"/>
    </row>
    <row r="11" spans="1:18" ht="30" customHeight="1" thickTop="1">
      <c r="A11" s="27">
        <v>1</v>
      </c>
      <c r="B11" s="47">
        <v>40631</v>
      </c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7">IF(F12="Milano","X","")</f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6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6" ht="18.75">
      <c r="A58" s="60"/>
      <c r="B58" s="78" t="s">
        <v>59</v>
      </c>
      <c r="C58" s="78"/>
      <c r="D58" s="78"/>
      <c r="E58" s="61"/>
      <c r="F58" s="61"/>
      <c r="G58" s="78" t="s">
        <v>61</v>
      </c>
      <c r="H58" s="78"/>
      <c r="I58" s="78"/>
      <c r="J58" s="61"/>
      <c r="K58" s="61"/>
      <c r="L58" s="78" t="s">
        <v>60</v>
      </c>
      <c r="M58" s="78"/>
      <c r="N58" s="78"/>
      <c r="O58" s="61"/>
      <c r="P58" s="94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2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60" zoomScalePageLayoutView="0" workbookViewId="0" topLeftCell="E1">
      <pane ySplit="5" topLeftCell="A15" activePane="bottomLeft" state="frozen"/>
      <selection pane="topLeft" activeCell="A1" sqref="A1"/>
      <selection pane="bottomLeft" activeCell="G2" sqref="G2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2" t="s">
        <v>15</v>
      </c>
      <c r="C1" s="112"/>
      <c r="D1" s="112"/>
      <c r="E1" s="113" t="s">
        <v>14</v>
      </c>
      <c r="F1" s="113"/>
      <c r="G1" s="51">
        <v>40725</v>
      </c>
      <c r="H1" s="50" t="s">
        <v>62</v>
      </c>
      <c r="L1" s="8" t="s">
        <v>45</v>
      </c>
      <c r="M1" s="3">
        <f>+P1-N7</f>
        <v>0</v>
      </c>
      <c r="N1" s="5" t="s">
        <v>16</v>
      </c>
      <c r="O1" s="6"/>
      <c r="P1" s="7">
        <f>SUM(H7:M7)</f>
        <v>318.3632763276328</v>
      </c>
      <c r="Q1" s="3" t="s">
        <v>43</v>
      </c>
    </row>
    <row r="2" spans="1:17" s="8" customFormat="1" ht="35.25" customHeight="1">
      <c r="A2" s="4"/>
      <c r="B2" s="114" t="s">
        <v>17</v>
      </c>
      <c r="C2" s="114"/>
      <c r="D2" s="114"/>
      <c r="E2" s="113"/>
      <c r="F2" s="113"/>
      <c r="G2" s="9"/>
      <c r="H2" s="9"/>
      <c r="N2" s="10" t="s">
        <v>18</v>
      </c>
      <c r="O2" s="11"/>
      <c r="P2" s="12"/>
      <c r="Q2" s="3" t="s">
        <v>42</v>
      </c>
    </row>
    <row r="3" spans="1:18" s="8" customFormat="1" ht="35.25" customHeight="1">
      <c r="A3" s="4"/>
      <c r="B3" s="114" t="s">
        <v>41</v>
      </c>
      <c r="C3" s="114"/>
      <c r="D3" s="114"/>
      <c r="E3" s="113" t="s">
        <v>43</v>
      </c>
      <c r="F3" s="113"/>
      <c r="N3" s="10" t="s">
        <v>19</v>
      </c>
      <c r="O3" s="11"/>
      <c r="P3" s="12">
        <f>+O7</f>
        <v>97.4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36</v>
      </c>
      <c r="H4" s="21">
        <v>1</v>
      </c>
      <c r="I4" s="15"/>
      <c r="J4" s="15"/>
      <c r="K4" s="15"/>
      <c r="L4" s="2"/>
      <c r="M4" s="2"/>
      <c r="N4" s="16" t="s">
        <v>20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21</v>
      </c>
      <c r="C5" s="63"/>
      <c r="D5" s="20"/>
      <c r="E5" s="59">
        <v>34</v>
      </c>
      <c r="F5" s="14"/>
      <c r="G5" s="10" t="s">
        <v>22</v>
      </c>
      <c r="H5" s="21">
        <v>1.44</v>
      </c>
      <c r="N5" s="121" t="s">
        <v>23</v>
      </c>
      <c r="O5" s="121"/>
      <c r="P5" s="22">
        <f>P1-P2-P3-P4</f>
        <v>220.96327632763277</v>
      </c>
      <c r="Q5" s="13"/>
      <c r="R5" s="14"/>
    </row>
    <row r="6" spans="1:19" s="8" customFormat="1" ht="31.5" customHeight="1" thickBot="1" thickTop="1">
      <c r="A6" s="4"/>
      <c r="B6" s="23" t="s">
        <v>24</v>
      </c>
      <c r="C6" s="23"/>
      <c r="D6" s="23"/>
      <c r="E6" s="14"/>
      <c r="F6" s="14"/>
      <c r="G6" s="10" t="s">
        <v>25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/>
      <c r="E7" s="142" t="s">
        <v>26</v>
      </c>
      <c r="F7" s="143"/>
      <c r="G7" s="25">
        <f aca="true" t="shared" si="0" ref="G7:O7">SUM(G11:G129)</f>
        <v>870</v>
      </c>
      <c r="H7" s="25">
        <f>SUM(H11:H129)</f>
        <v>112.76327632763278</v>
      </c>
      <c r="I7" s="65">
        <f t="shared" si="0"/>
        <v>89.4</v>
      </c>
      <c r="J7" s="71">
        <f t="shared" si="0"/>
        <v>0</v>
      </c>
      <c r="K7" s="66">
        <f t="shared" si="0"/>
        <v>0</v>
      </c>
      <c r="L7" s="66">
        <f t="shared" si="0"/>
        <v>53</v>
      </c>
      <c r="M7" s="66">
        <f t="shared" si="0"/>
        <v>63.199999999999996</v>
      </c>
      <c r="N7" s="66">
        <f t="shared" si="0"/>
        <v>318.3632763276327</v>
      </c>
      <c r="O7" s="67">
        <f t="shared" si="0"/>
        <v>97.4</v>
      </c>
      <c r="P7" s="13">
        <f>+N7-SUM(I7:M7)</f>
        <v>112.76327632763272</v>
      </c>
    </row>
    <row r="8" spans="1:18" ht="36" customHeight="1" thickBot="1" thickTop="1">
      <c r="A8" s="147"/>
      <c r="B8" s="64"/>
      <c r="C8" s="148" t="s">
        <v>28</v>
      </c>
      <c r="D8" s="149"/>
      <c r="E8" s="133" t="s">
        <v>29</v>
      </c>
      <c r="F8" s="150" t="s">
        <v>49</v>
      </c>
      <c r="G8" s="151" t="s">
        <v>30</v>
      </c>
      <c r="H8" s="152" t="s">
        <v>31</v>
      </c>
      <c r="I8" s="126" t="s">
        <v>53</v>
      </c>
      <c r="J8" s="126" t="s">
        <v>55</v>
      </c>
      <c r="K8" s="126" t="s">
        <v>54</v>
      </c>
      <c r="L8" s="140" t="s">
        <v>51</v>
      </c>
      <c r="M8" s="141"/>
      <c r="N8" s="146" t="s">
        <v>32</v>
      </c>
      <c r="O8" s="155" t="s">
        <v>33</v>
      </c>
      <c r="P8" s="116" t="s">
        <v>34</v>
      </c>
      <c r="R8" s="2"/>
    </row>
    <row r="9" spans="1:18" ht="36" customHeight="1" thickBot="1" thickTop="1">
      <c r="A9" s="132"/>
      <c r="B9" s="64" t="s">
        <v>27</v>
      </c>
      <c r="C9" s="133"/>
      <c r="D9" s="133"/>
      <c r="E9" s="133"/>
      <c r="F9" s="150"/>
      <c r="G9" s="151"/>
      <c r="H9" s="153"/>
      <c r="I9" s="125" t="s">
        <v>53</v>
      </c>
      <c r="J9" s="125"/>
      <c r="K9" s="125" t="s">
        <v>52</v>
      </c>
      <c r="L9" s="117" t="s">
        <v>38</v>
      </c>
      <c r="M9" s="145" t="s">
        <v>39</v>
      </c>
      <c r="N9" s="129"/>
      <c r="O9" s="115"/>
      <c r="P9" s="116"/>
      <c r="R9" s="2"/>
    </row>
    <row r="10" spans="1:18" ht="37.5" customHeight="1" thickBot="1" thickTop="1">
      <c r="A10" s="132"/>
      <c r="B10" s="55"/>
      <c r="C10" s="133"/>
      <c r="D10" s="133"/>
      <c r="E10" s="133"/>
      <c r="F10" s="150"/>
      <c r="G10" s="26" t="s">
        <v>35</v>
      </c>
      <c r="H10" s="154"/>
      <c r="I10" s="125"/>
      <c r="J10" s="125"/>
      <c r="K10" s="125"/>
      <c r="L10" s="144"/>
      <c r="M10" s="120"/>
      <c r="N10" s="129"/>
      <c r="O10" s="115"/>
      <c r="P10" s="116"/>
      <c r="R10" s="2"/>
    </row>
    <row r="11" spans="1:18" ht="30" customHeight="1" thickTop="1">
      <c r="A11" s="27">
        <v>1</v>
      </c>
      <c r="B11" s="47">
        <v>40725</v>
      </c>
      <c r="C11" s="29" t="s">
        <v>63</v>
      </c>
      <c r="D11" s="29" t="s">
        <v>65</v>
      </c>
      <c r="E11" s="69"/>
      <c r="F11" s="69" t="s">
        <v>64</v>
      </c>
      <c r="G11" s="100"/>
      <c r="H11" s="106">
        <f>IF($E$3="si",($H$5/$H$6*G11),IF($E$3="no",G11*$H$4,0))</f>
        <v>0</v>
      </c>
      <c r="I11" s="72">
        <v>12.2</v>
      </c>
      <c r="J11" s="72"/>
      <c r="K11" s="34"/>
      <c r="L11" s="35"/>
      <c r="M11" s="37"/>
      <c r="N11" s="39">
        <f>SUM(H11:M11)</f>
        <v>12.2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40725</v>
      </c>
      <c r="C12" s="29" t="s">
        <v>63</v>
      </c>
      <c r="D12" s="44" t="s">
        <v>66</v>
      </c>
      <c r="E12" s="69" t="s">
        <v>67</v>
      </c>
      <c r="F12" s="69" t="s">
        <v>64</v>
      </c>
      <c r="G12" s="101">
        <v>140</v>
      </c>
      <c r="H12" s="106">
        <f aca="true" t="shared" si="1" ref="H12:H75">IF($E$3="si",($H$5/$H$6*G12),IF($E$3="no",G12*$H$4,0))</f>
        <v>18.145814581458147</v>
      </c>
      <c r="I12" s="72"/>
      <c r="J12" s="72"/>
      <c r="K12" s="34"/>
      <c r="L12" s="35"/>
      <c r="M12" s="37"/>
      <c r="N12" s="39">
        <f>SUM(H12:M12)</f>
        <v>18.145814581458147</v>
      </c>
      <c r="O12" s="43"/>
      <c r="P12" s="41">
        <f aca="true" t="shared" si="2" ref="P12:P83">IF($F12="Milano","X","")</f>
      </c>
      <c r="R12" s="2"/>
    </row>
    <row r="13" spans="1:18" ht="30" customHeight="1">
      <c r="A13" s="42">
        <v>3</v>
      </c>
      <c r="B13" s="28">
        <v>40725</v>
      </c>
      <c r="C13" s="29" t="s">
        <v>63</v>
      </c>
      <c r="D13" s="29" t="s">
        <v>68</v>
      </c>
      <c r="E13" s="69"/>
      <c r="F13" s="69" t="s">
        <v>64</v>
      </c>
      <c r="G13" s="101"/>
      <c r="H13" s="106">
        <f t="shared" si="1"/>
        <v>0</v>
      </c>
      <c r="I13" s="72"/>
      <c r="J13" s="72"/>
      <c r="K13" s="34"/>
      <c r="L13" s="35"/>
      <c r="M13" s="37">
        <v>7.9</v>
      </c>
      <c r="N13" s="39">
        <f>SUM(H13:M13)</f>
        <v>7.9</v>
      </c>
      <c r="O13" s="43"/>
      <c r="P13" s="41">
        <f t="shared" si="2"/>
      </c>
      <c r="R13" s="2"/>
    </row>
    <row r="14" spans="1:18" ht="30" customHeight="1">
      <c r="A14" s="42">
        <v>4</v>
      </c>
      <c r="B14" s="108">
        <v>40729</v>
      </c>
      <c r="C14" s="29" t="s">
        <v>0</v>
      </c>
      <c r="D14" s="29" t="s">
        <v>65</v>
      </c>
      <c r="E14" s="69"/>
      <c r="F14" s="69" t="s">
        <v>1</v>
      </c>
      <c r="G14" s="101"/>
      <c r="H14" s="106">
        <f t="shared" si="1"/>
        <v>0</v>
      </c>
      <c r="I14" s="72">
        <v>8.5</v>
      </c>
      <c r="J14" s="72"/>
      <c r="K14" s="34"/>
      <c r="L14" s="35"/>
      <c r="M14" s="37"/>
      <c r="N14" s="39">
        <f>SUM(H14:M14)</f>
        <v>8.5</v>
      </c>
      <c r="O14" s="43"/>
      <c r="P14" s="41">
        <f t="shared" si="2"/>
      </c>
      <c r="R14" s="2"/>
    </row>
    <row r="15" spans="1:18" ht="30" customHeight="1">
      <c r="A15" s="42">
        <v>5</v>
      </c>
      <c r="B15" s="108">
        <v>40729</v>
      </c>
      <c r="C15" s="29" t="s">
        <v>0</v>
      </c>
      <c r="D15" s="29" t="s">
        <v>65</v>
      </c>
      <c r="E15" s="69"/>
      <c r="F15" s="69" t="s">
        <v>1</v>
      </c>
      <c r="G15" s="101"/>
      <c r="H15" s="106">
        <f t="shared" si="1"/>
        <v>0</v>
      </c>
      <c r="I15" s="72">
        <v>4.6</v>
      </c>
      <c r="J15" s="72"/>
      <c r="K15" s="34"/>
      <c r="L15" s="35"/>
      <c r="M15" s="37"/>
      <c r="N15" s="39">
        <f>SUM(H15:M15)</f>
        <v>4.6</v>
      </c>
      <c r="O15" s="43"/>
      <c r="P15" s="41">
        <f t="shared" si="2"/>
      </c>
      <c r="R15" s="2"/>
    </row>
    <row r="16" spans="1:18" ht="30" customHeight="1">
      <c r="A16" s="42">
        <v>6</v>
      </c>
      <c r="B16" s="108">
        <v>40729</v>
      </c>
      <c r="C16" s="29" t="s">
        <v>0</v>
      </c>
      <c r="D16" s="29" t="s">
        <v>66</v>
      </c>
      <c r="E16" s="69"/>
      <c r="F16" s="69" t="s">
        <v>1</v>
      </c>
      <c r="G16" s="101">
        <v>222</v>
      </c>
      <c r="H16" s="106">
        <f t="shared" si="1"/>
        <v>28.774077407740776</v>
      </c>
      <c r="I16" s="72"/>
      <c r="J16" s="72"/>
      <c r="K16" s="34"/>
      <c r="L16" s="35"/>
      <c r="M16" s="37"/>
      <c r="N16" s="39">
        <f>SUM(H16:M16)</f>
        <v>28.774077407740776</v>
      </c>
      <c r="O16" s="43"/>
      <c r="P16" s="41">
        <f t="shared" si="2"/>
      </c>
      <c r="R16" s="2"/>
    </row>
    <row r="17" spans="1:18" ht="30" customHeight="1">
      <c r="A17" s="42">
        <v>7</v>
      </c>
      <c r="B17" s="108">
        <v>40729</v>
      </c>
      <c r="C17" s="29" t="s">
        <v>0</v>
      </c>
      <c r="D17" s="29" t="s">
        <v>2</v>
      </c>
      <c r="E17" s="69"/>
      <c r="F17" s="69" t="s">
        <v>1</v>
      </c>
      <c r="G17" s="101"/>
      <c r="H17" s="106">
        <f t="shared" si="1"/>
        <v>0</v>
      </c>
      <c r="I17" s="72">
        <v>18</v>
      </c>
      <c r="J17" s="72"/>
      <c r="K17" s="34"/>
      <c r="L17" s="35"/>
      <c r="M17" s="37"/>
      <c r="N17" s="39">
        <f>SUM(H17:M17)</f>
        <v>18</v>
      </c>
      <c r="O17" s="43"/>
      <c r="P17" s="41">
        <f t="shared" si="2"/>
      </c>
      <c r="R17" s="2"/>
    </row>
    <row r="18" spans="1:18" ht="30" customHeight="1">
      <c r="A18" s="42">
        <v>8</v>
      </c>
      <c r="B18" s="108">
        <v>40729</v>
      </c>
      <c r="C18" s="29" t="s">
        <v>0</v>
      </c>
      <c r="D18" s="29" t="s">
        <v>3</v>
      </c>
      <c r="E18" s="69"/>
      <c r="F18" s="69" t="s">
        <v>1</v>
      </c>
      <c r="G18" s="101"/>
      <c r="H18" s="106">
        <f t="shared" si="1"/>
        <v>0</v>
      </c>
      <c r="I18" s="72"/>
      <c r="J18" s="72"/>
      <c r="K18" s="34"/>
      <c r="L18" s="35"/>
      <c r="M18" s="35">
        <v>32.3</v>
      </c>
      <c r="N18" s="39">
        <f>SUM(H18:M18)</f>
        <v>32.3</v>
      </c>
      <c r="O18" s="43">
        <v>32.3</v>
      </c>
      <c r="P18" s="41">
        <f t="shared" si="2"/>
      </c>
      <c r="R18" s="2"/>
    </row>
    <row r="19" spans="1:18" ht="30" customHeight="1">
      <c r="A19" s="42">
        <v>9</v>
      </c>
      <c r="B19" s="108">
        <v>40729</v>
      </c>
      <c r="C19" s="29" t="s">
        <v>0</v>
      </c>
      <c r="D19" s="29" t="s">
        <v>4</v>
      </c>
      <c r="E19" s="69"/>
      <c r="F19" s="69" t="s">
        <v>1</v>
      </c>
      <c r="G19" s="102"/>
      <c r="H19" s="106">
        <f t="shared" si="1"/>
        <v>0</v>
      </c>
      <c r="I19" s="72"/>
      <c r="J19" s="72"/>
      <c r="K19" s="34"/>
      <c r="L19" s="35">
        <v>13</v>
      </c>
      <c r="M19" s="35"/>
      <c r="N19" s="39">
        <f aca="true" t="shared" si="3" ref="N19:N83">SUM(H19:M19)</f>
        <v>13</v>
      </c>
      <c r="O19" s="43">
        <v>13</v>
      </c>
      <c r="P19" s="41">
        <f t="shared" si="2"/>
      </c>
      <c r="R19" s="2"/>
    </row>
    <row r="20" spans="1:18" ht="30" customHeight="1">
      <c r="A20" s="42">
        <v>10</v>
      </c>
      <c r="B20" s="28">
        <v>40731</v>
      </c>
      <c r="C20" s="29" t="s">
        <v>0</v>
      </c>
      <c r="D20" s="29" t="s">
        <v>66</v>
      </c>
      <c r="E20" s="69"/>
      <c r="F20" s="69" t="s">
        <v>5</v>
      </c>
      <c r="G20" s="102">
        <v>222</v>
      </c>
      <c r="H20" s="106">
        <f t="shared" si="1"/>
        <v>28.774077407740776</v>
      </c>
      <c r="I20" s="72"/>
      <c r="J20" s="72"/>
      <c r="K20" s="34"/>
      <c r="L20" s="35"/>
      <c r="M20" s="35"/>
      <c r="N20" s="39">
        <f t="shared" si="3"/>
        <v>28.774077407740776</v>
      </c>
      <c r="O20" s="43"/>
      <c r="P20" s="41">
        <f t="shared" si="2"/>
      </c>
      <c r="R20" s="2"/>
    </row>
    <row r="21" spans="1:18" ht="30" customHeight="1">
      <c r="A21" s="42">
        <v>11</v>
      </c>
      <c r="B21" s="28">
        <v>40731</v>
      </c>
      <c r="C21" s="29" t="s">
        <v>0</v>
      </c>
      <c r="D21" s="29" t="s">
        <v>6</v>
      </c>
      <c r="E21" s="69"/>
      <c r="F21" s="69" t="s">
        <v>5</v>
      </c>
      <c r="G21" s="102"/>
      <c r="H21" s="106">
        <f t="shared" si="1"/>
        <v>0</v>
      </c>
      <c r="I21" s="72">
        <v>4.6</v>
      </c>
      <c r="J21" s="72"/>
      <c r="K21" s="34"/>
      <c r="L21" s="35"/>
      <c r="M21" s="35"/>
      <c r="N21" s="39">
        <f t="shared" si="3"/>
        <v>4.6</v>
      </c>
      <c r="O21" s="43"/>
      <c r="P21" s="41">
        <f t="shared" si="2"/>
      </c>
      <c r="R21" s="2"/>
    </row>
    <row r="22" spans="1:18" ht="30" customHeight="1">
      <c r="A22" s="42">
        <v>12</v>
      </c>
      <c r="B22" s="28">
        <v>40731</v>
      </c>
      <c r="C22" s="29" t="s">
        <v>0</v>
      </c>
      <c r="D22" s="29" t="s">
        <v>6</v>
      </c>
      <c r="E22" s="69"/>
      <c r="F22" s="69" t="s">
        <v>5</v>
      </c>
      <c r="G22" s="102"/>
      <c r="H22" s="106">
        <f t="shared" si="1"/>
        <v>0</v>
      </c>
      <c r="I22" s="72">
        <v>8.5</v>
      </c>
      <c r="J22" s="72"/>
      <c r="K22" s="34"/>
      <c r="L22" s="35"/>
      <c r="M22" s="35"/>
      <c r="N22" s="39">
        <f t="shared" si="3"/>
        <v>8.5</v>
      </c>
      <c r="O22" s="43"/>
      <c r="P22" s="41">
        <f t="shared" si="2"/>
      </c>
      <c r="R22" s="2"/>
    </row>
    <row r="23" spans="1:18" ht="30" customHeight="1">
      <c r="A23" s="42">
        <v>13</v>
      </c>
      <c r="B23" s="28">
        <v>40731</v>
      </c>
      <c r="C23" s="29" t="s">
        <v>0</v>
      </c>
      <c r="D23" s="44" t="s">
        <v>7</v>
      </c>
      <c r="E23" s="69"/>
      <c r="F23" s="69" t="s">
        <v>1</v>
      </c>
      <c r="G23" s="102"/>
      <c r="H23" s="106">
        <f t="shared" si="1"/>
        <v>0</v>
      </c>
      <c r="I23" s="72"/>
      <c r="J23" s="72"/>
      <c r="K23" s="34"/>
      <c r="L23" s="35"/>
      <c r="M23" s="35">
        <v>12.1</v>
      </c>
      <c r="N23" s="39">
        <f t="shared" si="3"/>
        <v>12.1</v>
      </c>
      <c r="O23" s="43">
        <v>12.1</v>
      </c>
      <c r="P23" s="41">
        <f t="shared" si="2"/>
      </c>
      <c r="R23" s="2"/>
    </row>
    <row r="24" spans="1:18" ht="30" customHeight="1">
      <c r="A24" s="42">
        <v>14</v>
      </c>
      <c r="B24" s="28">
        <v>40731</v>
      </c>
      <c r="C24" s="29" t="s">
        <v>0</v>
      </c>
      <c r="D24" s="44" t="s">
        <v>68</v>
      </c>
      <c r="E24" s="69"/>
      <c r="F24" s="69" t="s">
        <v>8</v>
      </c>
      <c r="G24" s="102"/>
      <c r="H24" s="106">
        <f t="shared" si="1"/>
        <v>0</v>
      </c>
      <c r="I24" s="72"/>
      <c r="J24" s="72"/>
      <c r="K24" s="34"/>
      <c r="L24" s="35">
        <v>12</v>
      </c>
      <c r="M24" s="35"/>
      <c r="N24" s="39">
        <f t="shared" si="3"/>
        <v>12</v>
      </c>
      <c r="O24" s="43">
        <v>12</v>
      </c>
      <c r="P24" s="41">
        <f t="shared" si="2"/>
      </c>
      <c r="R24" s="2"/>
    </row>
    <row r="25" spans="1:18" ht="30" customHeight="1">
      <c r="A25" s="42">
        <v>15</v>
      </c>
      <c r="B25" s="28">
        <v>40740</v>
      </c>
      <c r="C25" s="29" t="s">
        <v>9</v>
      </c>
      <c r="D25" s="44" t="s">
        <v>65</v>
      </c>
      <c r="E25" s="69"/>
      <c r="F25" s="69" t="s">
        <v>10</v>
      </c>
      <c r="G25" s="102"/>
      <c r="H25" s="106">
        <f t="shared" si="1"/>
        <v>0</v>
      </c>
      <c r="I25" s="72">
        <v>9</v>
      </c>
      <c r="J25" s="72"/>
      <c r="K25" s="34"/>
      <c r="L25" s="35"/>
      <c r="M25" s="35"/>
      <c r="N25" s="39">
        <f t="shared" si="3"/>
        <v>9</v>
      </c>
      <c r="O25" s="43"/>
      <c r="P25" s="41">
        <f t="shared" si="2"/>
      </c>
      <c r="R25" s="2"/>
    </row>
    <row r="26" spans="1:18" ht="30" customHeight="1">
      <c r="A26" s="42">
        <v>16</v>
      </c>
      <c r="B26" s="28">
        <v>40740</v>
      </c>
      <c r="C26" s="29" t="s">
        <v>9</v>
      </c>
      <c r="D26" s="44" t="s">
        <v>65</v>
      </c>
      <c r="E26" s="69"/>
      <c r="F26" s="69" t="s">
        <v>10</v>
      </c>
      <c r="G26" s="102"/>
      <c r="H26" s="106">
        <f t="shared" si="1"/>
        <v>0</v>
      </c>
      <c r="I26" s="72">
        <v>8.7</v>
      </c>
      <c r="J26" s="72"/>
      <c r="K26" s="34"/>
      <c r="L26" s="35"/>
      <c r="M26" s="35"/>
      <c r="N26" s="39">
        <f t="shared" si="3"/>
        <v>8.7</v>
      </c>
      <c r="O26" s="43"/>
      <c r="P26" s="41">
        <f t="shared" si="2"/>
      </c>
      <c r="R26" s="2"/>
    </row>
    <row r="27" spans="1:18" ht="30" customHeight="1">
      <c r="A27" s="42">
        <v>17</v>
      </c>
      <c r="B27" s="28">
        <v>40740</v>
      </c>
      <c r="C27" s="29" t="s">
        <v>9</v>
      </c>
      <c r="D27" s="44" t="s">
        <v>11</v>
      </c>
      <c r="E27" s="69"/>
      <c r="F27" s="69" t="s">
        <v>10</v>
      </c>
      <c r="G27" s="102">
        <v>286</v>
      </c>
      <c r="H27" s="106">
        <f t="shared" si="1"/>
        <v>37.069306930693074</v>
      </c>
      <c r="I27" s="72"/>
      <c r="J27" s="72"/>
      <c r="K27" s="34"/>
      <c r="L27" s="35"/>
      <c r="M27" s="35"/>
      <c r="N27" s="39">
        <f t="shared" si="3"/>
        <v>37.069306930693074</v>
      </c>
      <c r="O27" s="43"/>
      <c r="P27" s="41">
        <f t="shared" si="2"/>
      </c>
      <c r="R27" s="2"/>
    </row>
    <row r="28" spans="1:18" ht="30" customHeight="1">
      <c r="A28" s="42">
        <v>18</v>
      </c>
      <c r="B28" s="28">
        <v>40740</v>
      </c>
      <c r="C28" s="29" t="s">
        <v>9</v>
      </c>
      <c r="D28" s="44" t="s">
        <v>12</v>
      </c>
      <c r="E28" s="69"/>
      <c r="F28" s="69" t="s">
        <v>10</v>
      </c>
      <c r="G28" s="102"/>
      <c r="H28" s="106">
        <f t="shared" si="1"/>
        <v>0</v>
      </c>
      <c r="I28" s="72"/>
      <c r="J28" s="72"/>
      <c r="K28" s="34"/>
      <c r="L28" s="35"/>
      <c r="M28" s="35">
        <v>10.9</v>
      </c>
      <c r="N28" s="39">
        <f t="shared" si="3"/>
        <v>10.9</v>
      </c>
      <c r="O28" s="43"/>
      <c r="P28" s="41">
        <f t="shared" si="2"/>
      </c>
      <c r="R28" s="2"/>
    </row>
    <row r="29" spans="1:18" ht="30" customHeight="1">
      <c r="A29" s="42">
        <v>19</v>
      </c>
      <c r="B29" s="28">
        <v>40740</v>
      </c>
      <c r="C29" s="29" t="s">
        <v>9</v>
      </c>
      <c r="D29" s="44" t="s">
        <v>3</v>
      </c>
      <c r="E29" s="69"/>
      <c r="F29" s="69" t="s">
        <v>10</v>
      </c>
      <c r="G29" s="102"/>
      <c r="H29" s="106">
        <f t="shared" si="1"/>
        <v>0</v>
      </c>
      <c r="I29" s="72"/>
      <c r="J29" s="72"/>
      <c r="K29" s="34"/>
      <c r="L29" s="35">
        <v>28</v>
      </c>
      <c r="M29" s="35"/>
      <c r="N29" s="39">
        <f t="shared" si="3"/>
        <v>28</v>
      </c>
      <c r="O29" s="43">
        <v>28</v>
      </c>
      <c r="P29" s="41">
        <f t="shared" si="2"/>
      </c>
      <c r="R29" s="2"/>
    </row>
    <row r="30" spans="1:18" ht="30" customHeight="1">
      <c r="A30" s="42">
        <v>20</v>
      </c>
      <c r="B30" s="28">
        <v>40740</v>
      </c>
      <c r="C30" s="29" t="s">
        <v>9</v>
      </c>
      <c r="D30" s="44" t="s">
        <v>13</v>
      </c>
      <c r="E30" s="69"/>
      <c r="F30" s="69" t="s">
        <v>10</v>
      </c>
      <c r="G30" s="102"/>
      <c r="H30" s="106">
        <f t="shared" si="1"/>
        <v>0</v>
      </c>
      <c r="I30" s="72">
        <v>3.3</v>
      </c>
      <c r="J30" s="72"/>
      <c r="K30" s="34"/>
      <c r="L30" s="35"/>
      <c r="M30" s="35"/>
      <c r="N30" s="39">
        <f t="shared" si="3"/>
        <v>3.3</v>
      </c>
      <c r="O30" s="43"/>
      <c r="P30" s="41">
        <f t="shared" si="2"/>
      </c>
      <c r="R30" s="2"/>
    </row>
    <row r="31" spans="1:18" ht="30" customHeight="1">
      <c r="A31" s="42">
        <v>21</v>
      </c>
      <c r="B31" s="28">
        <v>40740</v>
      </c>
      <c r="C31" s="29" t="s">
        <v>9</v>
      </c>
      <c r="D31" s="44" t="s">
        <v>3</v>
      </c>
      <c r="E31" s="69"/>
      <c r="F31" s="69" t="s">
        <v>10</v>
      </c>
      <c r="G31" s="102"/>
      <c r="H31" s="106">
        <f t="shared" si="1"/>
        <v>0</v>
      </c>
      <c r="I31" s="72">
        <v>12</v>
      </c>
      <c r="J31" s="72"/>
      <c r="K31" s="34"/>
      <c r="L31" s="35"/>
      <c r="M31" s="35"/>
      <c r="N31" s="39">
        <f t="shared" si="3"/>
        <v>12</v>
      </c>
      <c r="O31" s="43"/>
      <c r="P31" s="41">
        <f t="shared" si="2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>
        <f t="shared" si="2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>
        <f t="shared" si="2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>
        <f t="shared" si="2"/>
      </c>
      <c r="R34" s="2"/>
    </row>
    <row r="35" spans="1:18" ht="30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>
        <f t="shared" si="2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>
        <f t="shared" si="2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>
        <f t="shared" si="2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>
        <f t="shared" si="2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>
        <f t="shared" si="2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>
        <f t="shared" si="2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>
        <f t="shared" si="2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>
        <f t="shared" si="2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>
        <f t="shared" si="2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>
        <f t="shared" si="2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>
        <f t="shared" si="2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>
        <f t="shared" si="2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>
        <f t="shared" si="2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>
        <f t="shared" si="2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>
        <f t="shared" si="2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>
        <f t="shared" si="2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>
        <f t="shared" si="2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>
        <f t="shared" si="2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>
        <f t="shared" si="2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>
        <f t="shared" si="2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>
        <f t="shared" si="2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>
        <f t="shared" si="2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>
        <f t="shared" si="2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>
        <f t="shared" si="2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>
        <f t="shared" si="2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>
        <f t="shared" si="2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>
        <f t="shared" si="2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>
        <f t="shared" si="2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>
        <f t="shared" si="2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>
        <f t="shared" si="2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>
        <f t="shared" si="2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>
        <f t="shared" si="2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>
        <f t="shared" si="2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>
        <f t="shared" si="2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>
        <f t="shared" si="2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>
        <f t="shared" si="2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>
        <f t="shared" si="2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>
        <f t="shared" si="2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>
        <f t="shared" si="2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>
        <f t="shared" si="2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>
        <f t="shared" si="2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2"/>
      <c r="H76" s="72">
        <f aca="true" t="shared" si="4" ref="H76:H128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>
        <f t="shared" si="2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>
        <f t="shared" si="2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>
        <f t="shared" si="2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>
        <f t="shared" si="2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>
        <f t="shared" si="2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>
        <f t="shared" si="2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>
        <f t="shared" si="2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>
        <f t="shared" si="2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4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4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4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4"/>
        <v>0</v>
      </c>
      <c r="I88" s="36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4"/>
        <v>0</v>
      </c>
      <c r="I89" s="36"/>
      <c r="J89" s="36"/>
      <c r="K89" s="37"/>
      <c r="L89" s="37"/>
      <c r="M89" s="38"/>
      <c r="N89" s="39">
        <f aca="true" t="shared" si="5" ref="N89:N112">SUM(H89:M89)</f>
        <v>0</v>
      </c>
      <c r="O89" s="43"/>
      <c r="P89" s="41">
        <f aca="true" t="shared" si="6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4"/>
        <v>0</v>
      </c>
      <c r="I90" s="36"/>
      <c r="J90" s="36"/>
      <c r="K90" s="37"/>
      <c r="L90" s="37"/>
      <c r="M90" s="38"/>
      <c r="N90" s="39">
        <f t="shared" si="5"/>
        <v>0</v>
      </c>
      <c r="O90" s="43"/>
      <c r="P90" s="41">
        <f t="shared" si="6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4"/>
        <v>0</v>
      </c>
      <c r="I91" s="36"/>
      <c r="J91" s="36"/>
      <c r="K91" s="37"/>
      <c r="L91" s="37"/>
      <c r="M91" s="38"/>
      <c r="N91" s="39">
        <f t="shared" si="5"/>
        <v>0</v>
      </c>
      <c r="O91" s="43"/>
      <c r="P91" s="41">
        <f t="shared" si="6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4"/>
        <v>0</v>
      </c>
      <c r="I92" s="36"/>
      <c r="J92" s="36"/>
      <c r="K92" s="37"/>
      <c r="L92" s="37"/>
      <c r="M92" s="38"/>
      <c r="N92" s="39">
        <f t="shared" si="5"/>
        <v>0</v>
      </c>
      <c r="O92" s="43"/>
      <c r="P92" s="41">
        <f t="shared" si="6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4"/>
        <v>0</v>
      </c>
      <c r="I93" s="36"/>
      <c r="J93" s="36"/>
      <c r="K93" s="37"/>
      <c r="L93" s="37"/>
      <c r="M93" s="38"/>
      <c r="N93" s="39">
        <f t="shared" si="5"/>
        <v>0</v>
      </c>
      <c r="O93" s="43"/>
      <c r="P93" s="41">
        <f t="shared" si="6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4"/>
        <v>0</v>
      </c>
      <c r="I94" s="36"/>
      <c r="J94" s="36"/>
      <c r="K94" s="37"/>
      <c r="L94" s="37"/>
      <c r="M94" s="38"/>
      <c r="N94" s="39">
        <f t="shared" si="5"/>
        <v>0</v>
      </c>
      <c r="O94" s="43"/>
      <c r="P94" s="41">
        <f t="shared" si="6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4"/>
        <v>0</v>
      </c>
      <c r="I95" s="36"/>
      <c r="J95" s="36"/>
      <c r="K95" s="37"/>
      <c r="L95" s="37"/>
      <c r="M95" s="38"/>
      <c r="N95" s="39">
        <f t="shared" si="5"/>
        <v>0</v>
      </c>
      <c r="O95" s="43"/>
      <c r="P95" s="41">
        <f t="shared" si="6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4"/>
        <v>0</v>
      </c>
      <c r="I96" s="36"/>
      <c r="J96" s="36"/>
      <c r="K96" s="37"/>
      <c r="L96" s="37"/>
      <c r="M96" s="38"/>
      <c r="N96" s="39">
        <f t="shared" si="5"/>
        <v>0</v>
      </c>
      <c r="O96" s="43"/>
      <c r="P96" s="41">
        <f t="shared" si="6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4"/>
        <v>0</v>
      </c>
      <c r="I97" s="36"/>
      <c r="J97" s="36"/>
      <c r="K97" s="37"/>
      <c r="L97" s="37"/>
      <c r="M97" s="38"/>
      <c r="N97" s="39">
        <f t="shared" si="5"/>
        <v>0</v>
      </c>
      <c r="O97" s="43"/>
      <c r="P97" s="41">
        <f t="shared" si="6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4"/>
        <v>0</v>
      </c>
      <c r="I98" s="36"/>
      <c r="J98" s="36"/>
      <c r="K98" s="37"/>
      <c r="L98" s="37"/>
      <c r="M98" s="38"/>
      <c r="N98" s="39">
        <f t="shared" si="5"/>
        <v>0</v>
      </c>
      <c r="O98" s="43"/>
      <c r="P98" s="41">
        <f t="shared" si="6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4"/>
        <v>0</v>
      </c>
      <c r="I99" s="36"/>
      <c r="J99" s="36"/>
      <c r="K99" s="37"/>
      <c r="L99" s="37"/>
      <c r="M99" s="38"/>
      <c r="N99" s="39">
        <f t="shared" si="5"/>
        <v>0</v>
      </c>
      <c r="O99" s="43"/>
      <c r="P99" s="41">
        <f t="shared" si="6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4"/>
        <v>0</v>
      </c>
      <c r="I100" s="36"/>
      <c r="J100" s="36"/>
      <c r="K100" s="37"/>
      <c r="L100" s="37"/>
      <c r="M100" s="38"/>
      <c r="N100" s="39">
        <f t="shared" si="5"/>
        <v>0</v>
      </c>
      <c r="O100" s="43"/>
      <c r="P100" s="41">
        <f t="shared" si="6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4"/>
        <v>0</v>
      </c>
      <c r="I101" s="36"/>
      <c r="J101" s="36"/>
      <c r="K101" s="37"/>
      <c r="L101" s="37"/>
      <c r="M101" s="38"/>
      <c r="N101" s="39">
        <f t="shared" si="5"/>
        <v>0</v>
      </c>
      <c r="O101" s="43"/>
      <c r="P101" s="41">
        <f t="shared" si="6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4"/>
        <v>0</v>
      </c>
      <c r="I102" s="36"/>
      <c r="J102" s="36"/>
      <c r="K102" s="37"/>
      <c r="L102" s="37"/>
      <c r="M102" s="38"/>
      <c r="N102" s="39">
        <f t="shared" si="5"/>
        <v>0</v>
      </c>
      <c r="O102" s="43"/>
      <c r="P102" s="41">
        <f t="shared" si="6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4"/>
        <v>0</v>
      </c>
      <c r="I103" s="36"/>
      <c r="J103" s="36"/>
      <c r="K103" s="37"/>
      <c r="L103" s="37"/>
      <c r="M103" s="38"/>
      <c r="N103" s="39">
        <f t="shared" si="5"/>
        <v>0</v>
      </c>
      <c r="O103" s="43"/>
      <c r="P103" s="41">
        <f t="shared" si="6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4"/>
        <v>0</v>
      </c>
      <c r="I104" s="36"/>
      <c r="J104" s="36"/>
      <c r="K104" s="37"/>
      <c r="L104" s="37"/>
      <c r="M104" s="38"/>
      <c r="N104" s="39">
        <f t="shared" si="5"/>
        <v>0</v>
      </c>
      <c r="O104" s="43"/>
      <c r="P104" s="41">
        <f t="shared" si="6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4"/>
        <v>0</v>
      </c>
      <c r="I105" s="36"/>
      <c r="J105" s="36"/>
      <c r="K105" s="37"/>
      <c r="L105" s="37"/>
      <c r="M105" s="38"/>
      <c r="N105" s="39">
        <f t="shared" si="5"/>
        <v>0</v>
      </c>
      <c r="O105" s="43"/>
      <c r="P105" s="41">
        <f t="shared" si="6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4"/>
        <v>0</v>
      </c>
      <c r="I106" s="36"/>
      <c r="J106" s="36"/>
      <c r="K106" s="37"/>
      <c r="L106" s="37"/>
      <c r="M106" s="38"/>
      <c r="N106" s="39">
        <f t="shared" si="5"/>
        <v>0</v>
      </c>
      <c r="O106" s="43"/>
      <c r="P106" s="41">
        <f t="shared" si="6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4"/>
        <v>0</v>
      </c>
      <c r="I107" s="36"/>
      <c r="J107" s="36"/>
      <c r="K107" s="37"/>
      <c r="L107" s="37"/>
      <c r="M107" s="38"/>
      <c r="N107" s="39">
        <f t="shared" si="5"/>
        <v>0</v>
      </c>
      <c r="O107" s="43"/>
      <c r="P107" s="41">
        <f t="shared" si="6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4"/>
        <v>0</v>
      </c>
      <c r="I108" s="36"/>
      <c r="J108" s="36"/>
      <c r="K108" s="37"/>
      <c r="L108" s="37"/>
      <c r="M108" s="38"/>
      <c r="N108" s="39">
        <f t="shared" si="5"/>
        <v>0</v>
      </c>
      <c r="O108" s="43"/>
      <c r="P108" s="41">
        <f t="shared" si="6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4"/>
        <v>0</v>
      </c>
      <c r="I109" s="36"/>
      <c r="J109" s="36"/>
      <c r="K109" s="37"/>
      <c r="L109" s="37"/>
      <c r="M109" s="38"/>
      <c r="N109" s="39">
        <f t="shared" si="5"/>
        <v>0</v>
      </c>
      <c r="O109" s="43"/>
      <c r="P109" s="41">
        <f t="shared" si="6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4"/>
        <v>0</v>
      </c>
      <c r="I110" s="36"/>
      <c r="J110" s="36"/>
      <c r="K110" s="37"/>
      <c r="L110" s="37"/>
      <c r="M110" s="38"/>
      <c r="N110" s="39">
        <f t="shared" si="5"/>
        <v>0</v>
      </c>
      <c r="O110" s="43"/>
      <c r="P110" s="41">
        <f t="shared" si="6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4"/>
        <v>0</v>
      </c>
      <c r="I111" s="36"/>
      <c r="J111" s="36"/>
      <c r="K111" s="37"/>
      <c r="L111" s="37"/>
      <c r="M111" s="38"/>
      <c r="N111" s="39">
        <f t="shared" si="5"/>
        <v>0</v>
      </c>
      <c r="O111" s="43"/>
      <c r="P111" s="41">
        <f t="shared" si="6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4"/>
        <v>0</v>
      </c>
      <c r="I112" s="36"/>
      <c r="J112" s="36"/>
      <c r="K112" s="37"/>
      <c r="L112" s="37"/>
      <c r="M112" s="38"/>
      <c r="N112" s="39">
        <f t="shared" si="5"/>
        <v>0</v>
      </c>
      <c r="O112" s="43"/>
      <c r="P112" s="41">
        <f t="shared" si="6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4"/>
        <v>0</v>
      </c>
      <c r="I113" s="36"/>
      <c r="J113" s="36"/>
      <c r="K113" s="37"/>
      <c r="L113" s="37"/>
      <c r="M113" s="38"/>
      <c r="N113" s="39">
        <f aca="true" t="shared" si="7" ref="N113:N126">SUM(H113:M113)</f>
        <v>0</v>
      </c>
      <c r="O113" s="43"/>
      <c r="P113" s="41">
        <f aca="true" t="shared" si="8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4"/>
        <v>0</v>
      </c>
      <c r="I114" s="36"/>
      <c r="J114" s="36"/>
      <c r="K114" s="37"/>
      <c r="L114" s="37"/>
      <c r="M114" s="38"/>
      <c r="N114" s="39">
        <f t="shared" si="7"/>
        <v>0</v>
      </c>
      <c r="O114" s="43"/>
      <c r="P114" s="41">
        <f t="shared" si="8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4"/>
        <v>0</v>
      </c>
      <c r="I115" s="36"/>
      <c r="J115" s="36"/>
      <c r="K115" s="37"/>
      <c r="L115" s="37"/>
      <c r="M115" s="38"/>
      <c r="N115" s="39">
        <f t="shared" si="7"/>
        <v>0</v>
      </c>
      <c r="O115" s="43"/>
      <c r="P115" s="41">
        <f t="shared" si="8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4"/>
        <v>0</v>
      </c>
      <c r="I116" s="36"/>
      <c r="J116" s="36"/>
      <c r="K116" s="37"/>
      <c r="L116" s="37"/>
      <c r="M116" s="38"/>
      <c r="N116" s="39">
        <f t="shared" si="7"/>
        <v>0</v>
      </c>
      <c r="O116" s="43"/>
      <c r="P116" s="41">
        <f t="shared" si="8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4"/>
        <v>0</v>
      </c>
      <c r="I117" s="36"/>
      <c r="J117" s="36"/>
      <c r="K117" s="37"/>
      <c r="L117" s="37"/>
      <c r="M117" s="38"/>
      <c r="N117" s="39">
        <f t="shared" si="7"/>
        <v>0</v>
      </c>
      <c r="O117" s="43"/>
      <c r="P117" s="41">
        <f t="shared" si="8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4"/>
        <v>0</v>
      </c>
      <c r="I118" s="36"/>
      <c r="J118" s="36"/>
      <c r="K118" s="37"/>
      <c r="L118" s="37"/>
      <c r="M118" s="38"/>
      <c r="N118" s="39">
        <f t="shared" si="7"/>
        <v>0</v>
      </c>
      <c r="O118" s="43"/>
      <c r="P118" s="41">
        <f t="shared" si="8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4"/>
        <v>0</v>
      </c>
      <c r="I119" s="36"/>
      <c r="J119" s="36"/>
      <c r="K119" s="37"/>
      <c r="L119" s="37"/>
      <c r="M119" s="38"/>
      <c r="N119" s="39">
        <f t="shared" si="7"/>
        <v>0</v>
      </c>
      <c r="O119" s="43"/>
      <c r="P119" s="41">
        <f t="shared" si="8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4"/>
        <v>0</v>
      </c>
      <c r="I120" s="36"/>
      <c r="J120" s="36"/>
      <c r="K120" s="37"/>
      <c r="L120" s="37"/>
      <c r="M120" s="38"/>
      <c r="N120" s="39">
        <f t="shared" si="7"/>
        <v>0</v>
      </c>
      <c r="O120" s="43"/>
      <c r="P120" s="41">
        <f t="shared" si="8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4"/>
        <v>0</v>
      </c>
      <c r="I121" s="36"/>
      <c r="J121" s="36"/>
      <c r="K121" s="37"/>
      <c r="L121" s="37"/>
      <c r="M121" s="38"/>
      <c r="N121" s="39">
        <f t="shared" si="7"/>
        <v>0</v>
      </c>
      <c r="O121" s="43"/>
      <c r="P121" s="41">
        <f t="shared" si="8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4"/>
        <v>0</v>
      </c>
      <c r="I122" s="36"/>
      <c r="J122" s="36"/>
      <c r="K122" s="37"/>
      <c r="L122" s="37"/>
      <c r="M122" s="38"/>
      <c r="N122" s="39">
        <f t="shared" si="7"/>
        <v>0</v>
      </c>
      <c r="O122" s="43"/>
      <c r="P122" s="41">
        <f t="shared" si="8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7"/>
        <v>0</v>
      </c>
      <c r="O123" s="43"/>
      <c r="P123" s="41">
        <f t="shared" si="8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4"/>
        <v>0</v>
      </c>
      <c r="I124" s="36"/>
      <c r="J124" s="36"/>
      <c r="K124" s="37"/>
      <c r="L124" s="37"/>
      <c r="M124" s="38"/>
      <c r="N124" s="39">
        <f t="shared" si="7"/>
        <v>0</v>
      </c>
      <c r="O124" s="43"/>
      <c r="P124" s="41">
        <f t="shared" si="8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4"/>
        <v>0</v>
      </c>
      <c r="I125" s="36"/>
      <c r="J125" s="36"/>
      <c r="K125" s="37"/>
      <c r="L125" s="37"/>
      <c r="M125" s="38"/>
      <c r="N125" s="39">
        <f t="shared" si="7"/>
        <v>0</v>
      </c>
      <c r="O125" s="43"/>
      <c r="P125" s="41">
        <f t="shared" si="8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4"/>
        <v>0</v>
      </c>
      <c r="I126" s="36"/>
      <c r="J126" s="36"/>
      <c r="K126" s="37"/>
      <c r="L126" s="37"/>
      <c r="M126" s="38"/>
      <c r="N126" s="39">
        <f t="shared" si="7"/>
        <v>0</v>
      </c>
      <c r="O126" s="43"/>
      <c r="P126" s="41">
        <f t="shared" si="8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4"/>
        <v>0</v>
      </c>
      <c r="I127" s="36"/>
      <c r="J127" s="36"/>
      <c r="K127" s="37"/>
      <c r="L127" s="37"/>
      <c r="M127" s="38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4"/>
        <v>0</v>
      </c>
      <c r="I128" s="36"/>
      <c r="J128" s="36"/>
      <c r="K128" s="37"/>
      <c r="L128" s="37"/>
      <c r="M128" s="38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C129" s="44"/>
      <c r="D129" s="49"/>
      <c r="E129" s="45"/>
      <c r="F129" s="46"/>
      <c r="G129" s="105"/>
      <c r="H129" s="36">
        <f>IF($E$3="si",($H$5/$H$6*G129),IF($E$3="no",G129*$H$4,0))</f>
        <v>0</v>
      </c>
      <c r="I129" s="36"/>
      <c r="J129" s="36"/>
      <c r="K129" s="37"/>
      <c r="L129" s="37"/>
      <c r="M129" s="38"/>
      <c r="N129" s="39">
        <f>SUM(H129:M129)</f>
        <v>0</v>
      </c>
      <c r="O129" s="43"/>
      <c r="P129" s="41">
        <f>IF(F129="Milano","X","")</f>
      </c>
      <c r="R129" s="2"/>
    </row>
    <row r="130" ht="18.75">
      <c r="B130" s="61"/>
    </row>
    <row r="131" spans="1:17" ht="18.75">
      <c r="A131" s="60"/>
      <c r="B131" s="85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7" ht="18.75">
      <c r="A132" s="84"/>
      <c r="B132" s="78" t="s">
        <v>59</v>
      </c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7" ht="18.75">
      <c r="A133" s="60"/>
      <c r="B133" s="61"/>
      <c r="C133" s="78"/>
      <c r="D133" s="78"/>
      <c r="E133" s="61"/>
      <c r="F133" s="61"/>
      <c r="G133" s="78" t="s">
        <v>61</v>
      </c>
      <c r="H133" s="78"/>
      <c r="I133" s="78"/>
      <c r="J133" s="107"/>
      <c r="K133" s="107"/>
      <c r="L133" s="78" t="s">
        <v>60</v>
      </c>
      <c r="M133" s="78"/>
      <c r="N133" s="78"/>
      <c r="O133" s="61"/>
      <c r="P133" s="107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7" ht="18.75">
      <c r="A135" s="60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sheetProtection/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D84:E129 F23:F77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1 B79:B128 B11:B12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2011-07-26T11:45:41Z</cp:lastPrinted>
  <dcterms:created xsi:type="dcterms:W3CDTF">2007-03-06T14:42:56Z</dcterms:created>
  <dcterms:modified xsi:type="dcterms:W3CDTF">2011-07-29T13:37:16Z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