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 Canada" sheetId="6" r:id="rId1"/>
    <sheet name="Nota Spese Estero USA" sheetId="4" r:id="rId2"/>
    <sheet name="Nota Spese Estero Brazil" sheetId="3" r:id="rId3"/>
    <sheet name="Nota Spese Italia" sheetId="1" r:id="rId4"/>
  </sheets>
  <definedNames>
    <definedName name="_xlnm.Print_Area" localSheetId="2">'Nota Spese Estero Brazil'!$A$1:$R$46</definedName>
    <definedName name="_xlnm.Print_Area" localSheetId="0">'Nota Spese Estero Canada'!$A$1:$R$47</definedName>
    <definedName name="_xlnm.Print_Area" localSheetId="1">'Nota Spese Estero USA'!$A$1:$R$50</definedName>
    <definedName name="_xlnm.Print_Area" localSheetId="3">'Nota Spese Italia'!$A$1:$S$135</definedName>
    <definedName name="_xlnm.Print_Titles" localSheetId="2">'Nota Spese Estero Brazil'!$1:$10</definedName>
    <definedName name="_xlnm.Print_Titles" localSheetId="0">'Nota Spese Estero Canada'!$1:$10</definedName>
    <definedName name="_xlnm.Print_Titles" localSheetId="1">'Nota Spese Estero USA'!$1:$10</definedName>
    <definedName name="_xlnm.Print_Titles" localSheetId="3">'Nota Spese Italia'!$7:$10</definedName>
  </definedNames>
  <calcPr calcId="125725"/>
</workbook>
</file>

<file path=xl/calcChain.xml><?xml version="1.0" encoding="utf-8"?>
<calcChain xmlns="http://schemas.openxmlformats.org/spreadsheetml/2006/main">
  <c r="R5" i="4"/>
  <c r="P42" i="6" l="1"/>
  <c r="H42"/>
  <c r="N42" s="1"/>
  <c r="P41"/>
  <c r="H41"/>
  <c r="N41" s="1"/>
  <c r="P40"/>
  <c r="H40"/>
  <c r="N40" s="1"/>
  <c r="P39"/>
  <c r="H39"/>
  <c r="N39" s="1"/>
  <c r="P38"/>
  <c r="N38"/>
  <c r="H38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N30"/>
  <c r="H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N22"/>
  <c r="H22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N14"/>
  <c r="H14"/>
  <c r="P13"/>
  <c r="H13"/>
  <c r="N13" s="1"/>
  <c r="P12"/>
  <c r="H12"/>
  <c r="N12" s="1"/>
  <c r="P11"/>
  <c r="H11"/>
  <c r="N11" s="1"/>
  <c r="O7"/>
  <c r="P3" s="1"/>
  <c r="M7"/>
  <c r="L7"/>
  <c r="K7"/>
  <c r="J7"/>
  <c r="I7"/>
  <c r="G7"/>
  <c r="P45" i="4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P12"/>
  <c r="H12"/>
  <c r="N12" s="1"/>
  <c r="P11"/>
  <c r="H11"/>
  <c r="H7" s="1"/>
  <c r="O7"/>
  <c r="P3" s="1"/>
  <c r="M7"/>
  <c r="L7"/>
  <c r="K7"/>
  <c r="J7"/>
  <c r="I7"/>
  <c r="G7"/>
  <c r="N11" l="1"/>
  <c r="P1"/>
  <c r="P5" s="1"/>
  <c r="N7" i="6"/>
  <c r="P7" s="1"/>
  <c r="H7"/>
  <c r="P1" s="1"/>
  <c r="N7" i="4"/>
  <c r="P7" s="1"/>
  <c r="H13" i="1"/>
  <c r="P5" i="6" l="1"/>
  <c r="M1"/>
  <c r="M1" i="4"/>
  <c r="H12" i="3"/>
  <c r="H11" i="1"/>
  <c r="H11" i="3"/>
  <c r="H123" i="1"/>
  <c r="N123" s="1"/>
  <c r="P129"/>
  <c r="H129"/>
  <c r="N129" s="1"/>
  <c r="O7" i="3"/>
  <c r="P3" s="1"/>
  <c r="M7"/>
  <c r="L7"/>
  <c r="K7"/>
  <c r="J7"/>
  <c r="I7"/>
  <c r="G7"/>
  <c r="H37"/>
  <c r="H40"/>
  <c r="P41"/>
  <c r="H41"/>
  <c r="N41" s="1"/>
  <c r="N11" i="1"/>
  <c r="H128"/>
  <c r="H127"/>
  <c r="H126"/>
  <c r="N126" s="1"/>
  <c r="H125"/>
  <c r="N125" s="1"/>
  <c r="H124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N13"/>
  <c r="H12"/>
  <c r="O7"/>
  <c r="P3" s="1"/>
  <c r="G7"/>
  <c r="I7"/>
  <c r="M7"/>
  <c r="L7"/>
  <c r="K7"/>
  <c r="J7"/>
  <c r="P128"/>
  <c r="N128"/>
  <c r="P127"/>
  <c r="N127"/>
  <c r="P126"/>
  <c r="P125"/>
  <c r="P124"/>
  <c r="N124"/>
  <c r="P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/>
  <c r="P11" i="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<sst xmlns="http://schemas.openxmlformats.org/spreadsheetml/2006/main" count="287" uniqueCount="74">
  <si>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</si>
  <si>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</si>
  <si>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</si>
  <si>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</si>
  <si>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</si>
  <si>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</si>
  <si>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</si>
  <si>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</si>
  <si>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</si>
  <si>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</si>
  <si>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</si>
  <si>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</si>
  <si>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</si>
  <si>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</si>
  <si>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</si>
  <si>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</si>
  <si>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</si>
  <si>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</si>
  <si>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</si>
  <si>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</si>
  <si>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</si>
  <si>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</si>
  <si>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</si>
  <si>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</si>
  <si>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</si>
  <si>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</si>
  <si>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</si>
  <si>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</si>
  <si>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</si>
  <si>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</si>
  <si>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</si>
  <si>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</si>
  <si>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</si>
  <si>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</si>
  <si>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</si>
  <si>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</si>
  <si>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</si>
  <si>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</si>
  <si>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</si>
  <si>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</si>
  <si>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</si>
  <si>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</si>
  <si>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</si>
  <si>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</si>
  <si>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</si>
  <si>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</si>
  <si>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</si>
  <si>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</si>
  <si>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Milano</t>
  </si>
  <si>
    <t>07_01</t>
  </si>
  <si>
    <t>NATIA/ISS</t>
  </si>
  <si>
    <t>Colazione</t>
  </si>
  <si>
    <t>Taxi</t>
  </si>
  <si>
    <t>Treno</t>
  </si>
  <si>
    <t>RCMP</t>
  </si>
  <si>
    <t>Cena</t>
  </si>
  <si>
    <t>Canada</t>
  </si>
  <si>
    <t>CAD</t>
  </si>
  <si>
    <t>(importi in Valuta  CAD)</t>
  </si>
  <si>
    <t>Pranzo</t>
  </si>
  <si>
    <t>(importi in Valuta  USD)</t>
  </si>
  <si>
    <t>NATIA</t>
  </si>
  <si>
    <t>Aperitivo</t>
  </si>
  <si>
    <t>USA</t>
  </si>
  <si>
    <t>USD</t>
  </si>
  <si>
    <t>Hotel</t>
  </si>
  <si>
    <t>Airport Tax</t>
  </si>
  <si>
    <t>Prelievo ATM</t>
  </si>
  <si>
    <t>ISS</t>
  </si>
  <si>
    <t>(importi in Valuta  BRL)</t>
  </si>
  <si>
    <t>Brasile</t>
  </si>
  <si>
    <t>BRL</t>
  </si>
  <si>
    <t>Prelievo</t>
  </si>
  <si>
    <t>Restituzione Valuta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</si>
</sst>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8" fontId="2" fillId="0" borderId="65" xfId="0" applyNumberFormat="1" applyFont="1" applyBorder="1" applyAlignment="1" applyProtection="1">
      <alignment horizontal="right" vertical="center" wrapText="1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50" zoomScaleSheetLayoutView="50" workbookViewId="0">
      <pane ySplit="5" topLeftCell="A6" activePane="bottomLeft" state="frozen"/>
      <selection pane="bottomLeft" activeCell="G20" sqref="G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36" t="s">
        <v>46</v>
      </c>
      <c r="E1" s="136"/>
      <c r="F1" s="51" t="s">
        <v>42</v>
      </c>
      <c r="G1" s="50" t="s">
        <v>49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88.62</v>
      </c>
      <c r="Q1" s="3" t="s">
        <v>28</v>
      </c>
      <c r="R1" s="157">
        <v>65.14</v>
      </c>
    </row>
    <row r="2" spans="1:18" s="8" customFormat="1" ht="57.75" customHeight="1">
      <c r="A2" s="4"/>
      <c r="B2" s="137" t="s">
        <v>2</v>
      </c>
      <c r="C2" s="137"/>
      <c r="D2" s="136" t="s">
        <v>47</v>
      </c>
      <c r="E2" s="13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7" t="s">
        <v>26</v>
      </c>
      <c r="C3" s="137"/>
      <c r="D3" s="136" t="s">
        <v>28</v>
      </c>
      <c r="E3" s="136"/>
      <c r="N3" s="10" t="s">
        <v>4</v>
      </c>
      <c r="O3" s="11"/>
      <c r="P3" s="62">
        <f>+O7</f>
        <v>88.62</v>
      </c>
      <c r="Q3" s="13"/>
      <c r="R3" s="157">
        <v>65.14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5</v>
      </c>
      <c r="E5" s="14"/>
      <c r="F5" s="10" t="s">
        <v>7</v>
      </c>
      <c r="G5" s="78">
        <v>1.1100000000000001</v>
      </c>
      <c r="N5" s="122" t="s">
        <v>8</v>
      </c>
      <c r="O5" s="122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58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23" t="s">
        <v>30</v>
      </c>
      <c r="B7" s="124"/>
      <c r="C7" s="125"/>
      <c r="D7" s="126" t="s">
        <v>11</v>
      </c>
      <c r="E7" s="127"/>
      <c r="F7" s="127"/>
      <c r="G7" s="98">
        <f>SUM(G11:G42)</f>
        <v>0</v>
      </c>
      <c r="H7" s="96">
        <f>SUM(H11:H42)</f>
        <v>0</v>
      </c>
      <c r="I7" s="80">
        <f>SUM(I11:I42)</f>
        <v>0</v>
      </c>
      <c r="J7" s="80">
        <f>SUM(J11:J42)</f>
        <v>0</v>
      </c>
      <c r="K7" s="80">
        <f>SUM(K11:K42)</f>
        <v>0</v>
      </c>
      <c r="L7" s="80">
        <f>SUM(L11:L42)</f>
        <v>0</v>
      </c>
      <c r="M7" s="81">
        <f>SUM(M11:M42)</f>
        <v>88.62</v>
      </c>
      <c r="N7" s="79">
        <f>SUM(N11:N42)</f>
        <v>88.62</v>
      </c>
      <c r="O7" s="82">
        <f>SUM(O11:O42)</f>
        <v>88.62</v>
      </c>
      <c r="P7" s="13">
        <f>+N7-SUM(H7:M7)</f>
        <v>0</v>
      </c>
    </row>
    <row r="8" spans="1:18" ht="36" customHeight="1" thickTop="1" thickBot="1">
      <c r="A8" s="128"/>
      <c r="B8" s="129" t="s">
        <v>12</v>
      </c>
      <c r="C8" s="129" t="s">
        <v>13</v>
      </c>
      <c r="D8" s="130" t="s">
        <v>25</v>
      </c>
      <c r="E8" s="129" t="s">
        <v>34</v>
      </c>
      <c r="F8" s="132" t="s">
        <v>32</v>
      </c>
      <c r="G8" s="133" t="s">
        <v>15</v>
      </c>
      <c r="H8" s="116" t="s">
        <v>16</v>
      </c>
      <c r="I8" s="117" t="s">
        <v>38</v>
      </c>
      <c r="J8" s="118" t="s">
        <v>40</v>
      </c>
      <c r="K8" s="118" t="s">
        <v>39</v>
      </c>
      <c r="L8" s="119" t="s">
        <v>22</v>
      </c>
      <c r="M8" s="120"/>
      <c r="N8" s="121" t="s">
        <v>17</v>
      </c>
      <c r="O8" s="107" t="s">
        <v>18</v>
      </c>
      <c r="P8" s="108" t="s">
        <v>19</v>
      </c>
      <c r="Q8" s="2"/>
      <c r="R8" s="109" t="s">
        <v>41</v>
      </c>
    </row>
    <row r="9" spans="1:18" ht="36" customHeight="1" thickTop="1" thickBot="1">
      <c r="A9" s="128"/>
      <c r="B9" s="129" t="s">
        <v>12</v>
      </c>
      <c r="C9" s="129"/>
      <c r="D9" s="131"/>
      <c r="E9" s="129"/>
      <c r="F9" s="132"/>
      <c r="G9" s="134"/>
      <c r="H9" s="116" t="s">
        <v>38</v>
      </c>
      <c r="I9" s="117" t="s">
        <v>38</v>
      </c>
      <c r="J9" s="117"/>
      <c r="K9" s="117" t="s">
        <v>37</v>
      </c>
      <c r="L9" s="112" t="s">
        <v>23</v>
      </c>
      <c r="M9" s="114" t="s">
        <v>24</v>
      </c>
      <c r="N9" s="121"/>
      <c r="O9" s="107"/>
      <c r="P9" s="108"/>
      <c r="Q9" s="2"/>
      <c r="R9" s="110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95" t="s">
        <v>20</v>
      </c>
      <c r="H10" s="116"/>
      <c r="I10" s="117"/>
      <c r="J10" s="117"/>
      <c r="K10" s="117"/>
      <c r="L10" s="113"/>
      <c r="M10" s="115"/>
      <c r="N10" s="121"/>
      <c r="O10" s="107"/>
      <c r="P10" s="108"/>
      <c r="Q10" s="2"/>
      <c r="R10" s="111"/>
    </row>
    <row r="11" spans="1:18" ht="30" customHeight="1" thickTop="1">
      <c r="A11" s="27">
        <v>1</v>
      </c>
      <c r="B11" s="47">
        <v>40738</v>
      </c>
      <c r="C11" s="29" t="s">
        <v>54</v>
      </c>
      <c r="D11" s="30" t="s">
        <v>62</v>
      </c>
      <c r="E11" s="30" t="s">
        <v>56</v>
      </c>
      <c r="F11" s="31" t="s">
        <v>57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>
        <v>15</v>
      </c>
      <c r="N11" s="39">
        <f>SUM(H11:M11)</f>
        <v>15</v>
      </c>
      <c r="O11" s="40">
        <v>15</v>
      </c>
      <c r="P11" s="41" t="str">
        <f>IF(F11="Milano","X","")</f>
        <v/>
      </c>
      <c r="Q11" s="2"/>
      <c r="R11" s="154">
        <v>11.08</v>
      </c>
    </row>
    <row r="12" spans="1:18" ht="30" customHeight="1">
      <c r="A12" s="42">
        <v>2</v>
      </c>
      <c r="B12" s="47">
        <v>40739</v>
      </c>
      <c r="C12" s="44" t="s">
        <v>54</v>
      </c>
      <c r="D12" s="30" t="s">
        <v>59</v>
      </c>
      <c r="E12" s="30" t="s">
        <v>56</v>
      </c>
      <c r="F12" s="31" t="s">
        <v>57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40.46</v>
      </c>
      <c r="N12" s="39">
        <f>SUM(H12:M12)</f>
        <v>40.46</v>
      </c>
      <c r="O12" s="43">
        <v>40.46</v>
      </c>
      <c r="P12" s="41" t="str">
        <f t="shared" ref="P12:P42" si="0">IF(F12="Milano","X","")</f>
        <v/>
      </c>
      <c r="Q12" s="2"/>
      <c r="R12" s="154">
        <v>29.71</v>
      </c>
    </row>
    <row r="13" spans="1:18" ht="30" customHeight="1">
      <c r="A13" s="42">
        <v>3</v>
      </c>
      <c r="B13" s="28">
        <v>40739</v>
      </c>
      <c r="C13" s="29" t="s">
        <v>54</v>
      </c>
      <c r="D13" s="30" t="s">
        <v>55</v>
      </c>
      <c r="E13" s="30" t="s">
        <v>56</v>
      </c>
      <c r="F13" s="31" t="s">
        <v>57</v>
      </c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>
        <v>33.159999999999997</v>
      </c>
      <c r="N13" s="39">
        <f t="shared" ref="N13:N26" si="2">SUM(H13:M13)</f>
        <v>33.159999999999997</v>
      </c>
      <c r="O13" s="43">
        <v>33.159999999999997</v>
      </c>
      <c r="P13" s="41" t="str">
        <f t="shared" si="0"/>
        <v/>
      </c>
      <c r="Q13" s="2"/>
      <c r="R13" s="74">
        <v>24.35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0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0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0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0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0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0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0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0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0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0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0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0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0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0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3">SUM(H28:M28)</f>
        <v>0</v>
      </c>
      <c r="O28" s="43"/>
      <c r="P28" s="41" t="str">
        <f t="shared" si="0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3"/>
        <v>0</v>
      </c>
      <c r="O29" s="43"/>
      <c r="P29" s="41" t="str">
        <f t="shared" si="0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3"/>
        <v>0</v>
      </c>
      <c r="O30" s="43"/>
      <c r="P30" s="41" t="str">
        <f t="shared" si="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3"/>
        <v>0</v>
      </c>
      <c r="O31" s="43"/>
      <c r="P31" s="41" t="str">
        <f t="shared" si="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3"/>
        <v>0</v>
      </c>
      <c r="O32" s="43"/>
      <c r="P32" s="41" t="str">
        <f t="shared" si="0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3"/>
        <v>0</v>
      </c>
      <c r="O33" s="43"/>
      <c r="P33" s="41" t="str">
        <f t="shared" si="0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3"/>
        <v>0</v>
      </c>
      <c r="O34" s="43"/>
      <c r="P34" s="41" t="str">
        <f t="shared" si="0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3"/>
        <v>0</v>
      </c>
      <c r="O35" s="43"/>
      <c r="P35" s="41" t="str">
        <f t="shared" si="0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3"/>
        <v>0</v>
      </c>
      <c r="O36" s="43"/>
      <c r="P36" s="41" t="str">
        <f t="shared" si="0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3"/>
        <v>0</v>
      </c>
      <c r="O37" s="43"/>
      <c r="P37" s="41" t="str">
        <f t="shared" si="0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3"/>
        <v>0</v>
      </c>
      <c r="O38" s="43"/>
      <c r="P38" s="41" t="str">
        <f t="shared" si="0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0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42" si="4">SUM(H40:M40)</f>
        <v>0</v>
      </c>
      <c r="O40" s="43"/>
      <c r="P40" s="41" t="str">
        <f t="shared" si="0"/>
        <v/>
      </c>
      <c r="Q40" s="2"/>
      <c r="R40" s="75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2" si="5">IF($D$3="si",($G$5/$G$6*G41),IF($D$3="no",G41*$G$4,0))</f>
        <v>0</v>
      </c>
      <c r="I41" s="48"/>
      <c r="J41" s="36"/>
      <c r="K41" s="37"/>
      <c r="L41" s="37"/>
      <c r="M41" s="38"/>
      <c r="N41" s="39">
        <f t="shared" si="4"/>
        <v>0</v>
      </c>
      <c r="O41" s="43"/>
      <c r="P41" s="41" t="str">
        <f t="shared" si="0"/>
        <v/>
      </c>
      <c r="Q41" s="2"/>
      <c r="R41" s="75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5"/>
        <v>0</v>
      </c>
      <c r="I42" s="48"/>
      <c r="J42" s="36"/>
      <c r="K42" s="37"/>
      <c r="L42" s="37"/>
      <c r="M42" s="38"/>
      <c r="N42" s="39">
        <f t="shared" si="4"/>
        <v>0</v>
      </c>
      <c r="O42" s="43"/>
      <c r="P42" s="41" t="str">
        <f t="shared" si="0"/>
        <v/>
      </c>
      <c r="Q42" s="2"/>
      <c r="R42" s="75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8">
      <c r="A44" s="83"/>
      <c r="B44" s="84"/>
      <c r="C44" s="85"/>
      <c r="D44" s="86"/>
      <c r="E44" s="86"/>
      <c r="F44" s="87"/>
      <c r="G44" s="88"/>
      <c r="H44" s="89"/>
      <c r="I44" s="90"/>
      <c r="J44" s="90"/>
      <c r="K44" s="90"/>
      <c r="L44" s="90"/>
      <c r="M44" s="90"/>
      <c r="N44" s="91"/>
      <c r="O44" s="92"/>
      <c r="P44" s="93"/>
    </row>
    <row r="45" spans="1:18">
      <c r="A45" s="60"/>
      <c r="B45" s="77" t="s">
        <v>43</v>
      </c>
      <c r="C45" s="77"/>
      <c r="D45" s="77"/>
      <c r="E45" s="61"/>
      <c r="F45" s="61"/>
      <c r="G45" s="77" t="s">
        <v>45</v>
      </c>
      <c r="H45" s="77"/>
      <c r="I45" s="77"/>
      <c r="J45" s="61"/>
      <c r="K45" s="61"/>
      <c r="L45" s="77" t="s">
        <v>44</v>
      </c>
      <c r="M45" s="77"/>
      <c r="N45" s="77"/>
      <c r="O45" s="61"/>
      <c r="P45" s="93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93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4 C23:C42 C12 C21">
      <formula1>1</formula1>
      <formula2>0</formula2>
    </dataValidation>
    <dataValidation type="date" operator="greaterThanOrEqual" showErrorMessage="1" errorTitle="Data" error="Inserire una data superiore al 1/11/2000" sqref="B44 B23:B42 B11:B12">
      <formula1>36831</formula1>
      <formula2>0</formula2>
    </dataValidation>
    <dataValidation type="textLength" operator="greaterThan" sqref="F44 F23:F42 F19:F20">
      <formula1>1</formula1>
      <formula2>0</formula2>
    </dataValidation>
    <dataValidation type="textLength" operator="greaterThan" allowBlank="1" showErrorMessage="1" sqref="D44:E44 D23:E42 E19:E21">
      <formula1>1</formula1>
      <formula2>0</formula2>
    </dataValidation>
    <dataValidation type="whole" operator="greaterThanOrEqual" allowBlank="1" showErrorMessage="1" errorTitle="Valore" error="Inserire un numero maggiore o uguale a 0 (zero)!" sqref="N44 N11:N42">
      <formula1>0</formula1>
      <formula2>0</formula2>
    </dataValidation>
    <dataValidation type="decimal" operator="greaterThanOrEqual" allowBlank="1" showErrorMessage="1" errorTitle="Valore" error="Inserire un numero maggiore o uguale a 0 (zero)!" sqref="H44:M44 I23:M42 H11:I11 J11:M12 I17:I22 J13:L22 H12:H42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L22" sqref="L2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36" t="s">
        <v>46</v>
      </c>
      <c r="E1" s="136"/>
      <c r="F1" s="51" t="s">
        <v>42</v>
      </c>
      <c r="G1" s="50" t="s">
        <v>49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1148.31</v>
      </c>
      <c r="Q1" s="3" t="s">
        <v>28</v>
      </c>
      <c r="R1" s="157">
        <v>808.65</v>
      </c>
    </row>
    <row r="2" spans="1:18" s="8" customFormat="1" ht="57.75" customHeight="1">
      <c r="A2" s="4"/>
      <c r="B2" s="137" t="s">
        <v>2</v>
      </c>
      <c r="C2" s="137"/>
      <c r="D2" s="136" t="s">
        <v>47</v>
      </c>
      <c r="E2" s="13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7" t="s">
        <v>26</v>
      </c>
      <c r="C3" s="137"/>
      <c r="D3" s="136" t="s">
        <v>28</v>
      </c>
      <c r="E3" s="136"/>
      <c r="N3" s="10" t="s">
        <v>4</v>
      </c>
      <c r="O3" s="11"/>
      <c r="P3" s="62">
        <f>+O7</f>
        <v>1251.31</v>
      </c>
      <c r="Q3" s="13"/>
      <c r="R3" s="157">
        <v>880.75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17</v>
      </c>
      <c r="E5" s="14"/>
      <c r="F5" s="10" t="s">
        <v>7</v>
      </c>
      <c r="G5" s="78">
        <v>1.1100000000000001</v>
      </c>
      <c r="N5" s="122" t="s">
        <v>8</v>
      </c>
      <c r="O5" s="122"/>
      <c r="P5" s="58">
        <f>P1-P2-P3-P4</f>
        <v>-103</v>
      </c>
      <c r="Q5" s="13"/>
      <c r="R5" s="157">
        <f>R1-R3</f>
        <v>-72.100000000000023</v>
      </c>
    </row>
    <row r="6" spans="1:18" s="8" customFormat="1" ht="43.5" customHeight="1" thickTop="1" thickBot="1">
      <c r="A6" s="4"/>
      <c r="B6" s="56" t="s">
        <v>60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23" t="s">
        <v>30</v>
      </c>
      <c r="B7" s="124"/>
      <c r="C7" s="125"/>
      <c r="D7" s="126" t="s">
        <v>11</v>
      </c>
      <c r="E7" s="127"/>
      <c r="F7" s="127"/>
      <c r="G7" s="98">
        <f t="shared" ref="G7:O7" si="0">SUM(G11:G45)</f>
        <v>0</v>
      </c>
      <c r="H7" s="96">
        <f t="shared" si="0"/>
        <v>0</v>
      </c>
      <c r="I7" s="80">
        <f t="shared" si="0"/>
        <v>0</v>
      </c>
      <c r="J7" s="80">
        <f t="shared" si="0"/>
        <v>25</v>
      </c>
      <c r="K7" s="80">
        <f t="shared" si="0"/>
        <v>0</v>
      </c>
      <c r="L7" s="80">
        <f t="shared" si="0"/>
        <v>531.04999999999995</v>
      </c>
      <c r="M7" s="81">
        <f t="shared" si="0"/>
        <v>592.26</v>
      </c>
      <c r="N7" s="79">
        <f t="shared" si="0"/>
        <v>1148.31</v>
      </c>
      <c r="O7" s="82">
        <f t="shared" si="0"/>
        <v>1251.31</v>
      </c>
      <c r="P7" s="13">
        <f>+N7-SUM(H7:M7)</f>
        <v>0</v>
      </c>
    </row>
    <row r="8" spans="1:18" ht="36" customHeight="1" thickTop="1" thickBot="1">
      <c r="A8" s="128"/>
      <c r="B8" s="129" t="s">
        <v>12</v>
      </c>
      <c r="C8" s="129" t="s">
        <v>13</v>
      </c>
      <c r="D8" s="130" t="s">
        <v>25</v>
      </c>
      <c r="E8" s="129" t="s">
        <v>34</v>
      </c>
      <c r="F8" s="132" t="s">
        <v>32</v>
      </c>
      <c r="G8" s="133" t="s">
        <v>15</v>
      </c>
      <c r="H8" s="116" t="s">
        <v>16</v>
      </c>
      <c r="I8" s="117" t="s">
        <v>38</v>
      </c>
      <c r="J8" s="118" t="s">
        <v>40</v>
      </c>
      <c r="K8" s="118" t="s">
        <v>39</v>
      </c>
      <c r="L8" s="119" t="s">
        <v>22</v>
      </c>
      <c r="M8" s="120"/>
      <c r="N8" s="121" t="s">
        <v>17</v>
      </c>
      <c r="O8" s="107" t="s">
        <v>18</v>
      </c>
      <c r="P8" s="108" t="s">
        <v>19</v>
      </c>
      <c r="Q8" s="2"/>
      <c r="R8" s="109" t="s">
        <v>41</v>
      </c>
    </row>
    <row r="9" spans="1:18" ht="36" customHeight="1" thickTop="1" thickBot="1">
      <c r="A9" s="128"/>
      <c r="B9" s="129" t="s">
        <v>12</v>
      </c>
      <c r="C9" s="129"/>
      <c r="D9" s="131"/>
      <c r="E9" s="129"/>
      <c r="F9" s="132"/>
      <c r="G9" s="134"/>
      <c r="H9" s="116" t="s">
        <v>38</v>
      </c>
      <c r="I9" s="117" t="s">
        <v>38</v>
      </c>
      <c r="J9" s="117"/>
      <c r="K9" s="117" t="s">
        <v>37</v>
      </c>
      <c r="L9" s="112" t="s">
        <v>23</v>
      </c>
      <c r="M9" s="114" t="s">
        <v>24</v>
      </c>
      <c r="N9" s="121"/>
      <c r="O9" s="107"/>
      <c r="P9" s="108"/>
      <c r="Q9" s="2"/>
      <c r="R9" s="110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95" t="s">
        <v>20</v>
      </c>
      <c r="H10" s="116"/>
      <c r="I10" s="117"/>
      <c r="J10" s="117"/>
      <c r="K10" s="117"/>
      <c r="L10" s="113"/>
      <c r="M10" s="115"/>
      <c r="N10" s="121"/>
      <c r="O10" s="107"/>
      <c r="P10" s="108"/>
      <c r="Q10" s="2"/>
      <c r="R10" s="111"/>
    </row>
    <row r="11" spans="1:18" ht="30" customHeight="1" thickTop="1">
      <c r="A11" s="27">
        <v>1</v>
      </c>
      <c r="B11" s="47">
        <v>40740</v>
      </c>
      <c r="C11" s="29" t="s">
        <v>61</v>
      </c>
      <c r="D11" s="30" t="s">
        <v>55</v>
      </c>
      <c r="E11" s="30" t="s">
        <v>63</v>
      </c>
      <c r="F11" s="31" t="s">
        <v>64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>
        <v>80.48</v>
      </c>
      <c r="N11" s="39">
        <f>SUM(H11:M11)</f>
        <v>80.48</v>
      </c>
      <c r="O11" s="40">
        <v>80.48</v>
      </c>
      <c r="P11" s="41" t="str">
        <f>IF(F11="Milano","X","")</f>
        <v/>
      </c>
      <c r="Q11" s="2"/>
      <c r="R11" s="154">
        <v>56.87</v>
      </c>
    </row>
    <row r="12" spans="1:18" ht="30" customHeight="1">
      <c r="A12" s="42">
        <v>2</v>
      </c>
      <c r="B12" s="47">
        <v>40740</v>
      </c>
      <c r="C12" s="44" t="s">
        <v>61</v>
      </c>
      <c r="D12" s="30" t="s">
        <v>59</v>
      </c>
      <c r="E12" s="30" t="s">
        <v>63</v>
      </c>
      <c r="F12" s="31" t="s">
        <v>64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28.36</v>
      </c>
      <c r="N12" s="39">
        <f>SUM(H12:M12)</f>
        <v>28.36</v>
      </c>
      <c r="O12" s="43">
        <v>28.36</v>
      </c>
      <c r="P12" s="41" t="str">
        <f t="shared" ref="P12:P45" si="1">IF(F12="Milano","X","")</f>
        <v/>
      </c>
      <c r="Q12" s="2"/>
      <c r="R12" s="154">
        <v>20.04</v>
      </c>
    </row>
    <row r="13" spans="1:18" ht="30" customHeight="1">
      <c r="A13" s="42">
        <v>3</v>
      </c>
      <c r="B13" s="28">
        <v>40741</v>
      </c>
      <c r="C13" s="29" t="s">
        <v>61</v>
      </c>
      <c r="D13" s="30" t="s">
        <v>59</v>
      </c>
      <c r="E13" s="30" t="s">
        <v>63</v>
      </c>
      <c r="F13" s="31" t="s">
        <v>64</v>
      </c>
      <c r="G13" s="32"/>
      <c r="H13" s="33">
        <f t="shared" ref="H13:H39" si="2">IF($D$3="si",($G$5/$G$6*G13),IF($D$3="no",G13*$G$4,0))</f>
        <v>0</v>
      </c>
      <c r="I13" s="34"/>
      <c r="J13" s="35"/>
      <c r="K13" s="68"/>
      <c r="L13" s="37"/>
      <c r="M13" s="38">
        <v>38.04</v>
      </c>
      <c r="N13" s="39">
        <f t="shared" ref="N13:N26" si="3">SUM(H13:M13)</f>
        <v>38.04</v>
      </c>
      <c r="O13" s="43">
        <v>38.04</v>
      </c>
      <c r="P13" s="41" t="str">
        <f t="shared" si="1"/>
        <v/>
      </c>
      <c r="Q13" s="2"/>
      <c r="R13" s="74">
        <v>26.85</v>
      </c>
    </row>
    <row r="14" spans="1:18" ht="30" customHeight="1">
      <c r="A14" s="42">
        <v>4</v>
      </c>
      <c r="B14" s="28">
        <v>40743</v>
      </c>
      <c r="C14" s="29" t="s">
        <v>61</v>
      </c>
      <c r="D14" s="30" t="s">
        <v>55</v>
      </c>
      <c r="E14" s="30" t="s">
        <v>63</v>
      </c>
      <c r="F14" s="31" t="s">
        <v>64</v>
      </c>
      <c r="G14" s="32"/>
      <c r="H14" s="33">
        <f t="shared" si="2"/>
        <v>0</v>
      </c>
      <c r="I14" s="34"/>
      <c r="J14" s="35"/>
      <c r="K14" s="68"/>
      <c r="L14" s="37"/>
      <c r="M14" s="38">
        <v>156.65</v>
      </c>
      <c r="N14" s="39">
        <f t="shared" si="3"/>
        <v>156.65</v>
      </c>
      <c r="O14" s="43">
        <v>156.65</v>
      </c>
      <c r="P14" s="41" t="str">
        <f t="shared" si="1"/>
        <v/>
      </c>
      <c r="Q14" s="2"/>
      <c r="R14" s="155">
        <v>111.31</v>
      </c>
    </row>
    <row r="15" spans="1:18" ht="30" customHeight="1">
      <c r="A15" s="42">
        <v>5</v>
      </c>
      <c r="B15" s="28">
        <v>40745</v>
      </c>
      <c r="C15" s="29" t="s">
        <v>61</v>
      </c>
      <c r="D15" s="30" t="s">
        <v>59</v>
      </c>
      <c r="E15" s="30" t="s">
        <v>63</v>
      </c>
      <c r="F15" s="31" t="s">
        <v>64</v>
      </c>
      <c r="G15" s="32"/>
      <c r="H15" s="33">
        <f t="shared" si="2"/>
        <v>0</v>
      </c>
      <c r="I15" s="34"/>
      <c r="J15" s="35"/>
      <c r="K15" s="68"/>
      <c r="L15" s="37"/>
      <c r="M15" s="38">
        <v>5.37</v>
      </c>
      <c r="N15" s="39">
        <f t="shared" si="3"/>
        <v>5.37</v>
      </c>
      <c r="O15" s="43">
        <v>5.37</v>
      </c>
      <c r="P15" s="41" t="str">
        <f t="shared" si="1"/>
        <v/>
      </c>
      <c r="Q15" s="2"/>
      <c r="R15" s="156">
        <v>3.78</v>
      </c>
    </row>
    <row r="16" spans="1:18" ht="30" customHeight="1">
      <c r="A16" s="42">
        <v>6</v>
      </c>
      <c r="B16" s="28">
        <v>40745</v>
      </c>
      <c r="C16" s="29" t="s">
        <v>61</v>
      </c>
      <c r="D16" s="30" t="s">
        <v>55</v>
      </c>
      <c r="E16" s="30" t="s">
        <v>63</v>
      </c>
      <c r="F16" s="31" t="s">
        <v>64</v>
      </c>
      <c r="G16" s="32"/>
      <c r="H16" s="33">
        <f t="shared" si="2"/>
        <v>0</v>
      </c>
      <c r="I16" s="34"/>
      <c r="J16" s="35"/>
      <c r="K16" s="68"/>
      <c r="L16" s="37"/>
      <c r="M16" s="38">
        <v>41.35</v>
      </c>
      <c r="N16" s="39">
        <f t="shared" si="3"/>
        <v>41.35</v>
      </c>
      <c r="O16" s="43">
        <v>41.35</v>
      </c>
      <c r="P16" s="41" t="str">
        <f t="shared" si="1"/>
        <v/>
      </c>
      <c r="Q16" s="2"/>
      <c r="R16" s="155">
        <v>29.14</v>
      </c>
    </row>
    <row r="17" spans="1:18" ht="30" customHeight="1">
      <c r="A17" s="42">
        <v>7</v>
      </c>
      <c r="B17" s="28">
        <v>40745</v>
      </c>
      <c r="C17" s="29" t="s">
        <v>61</v>
      </c>
      <c r="D17" s="30" t="s">
        <v>65</v>
      </c>
      <c r="E17" s="30" t="s">
        <v>63</v>
      </c>
      <c r="F17" s="31" t="s">
        <v>64</v>
      </c>
      <c r="G17" s="32"/>
      <c r="H17" s="33">
        <f t="shared" si="2"/>
        <v>0</v>
      </c>
      <c r="I17" s="34"/>
      <c r="J17" s="35"/>
      <c r="K17" s="68"/>
      <c r="L17" s="37">
        <v>531.04999999999995</v>
      </c>
      <c r="M17" s="38"/>
      <c r="N17" s="39">
        <f t="shared" si="3"/>
        <v>531.04999999999995</v>
      </c>
      <c r="O17" s="43">
        <v>531.04999999999995</v>
      </c>
      <c r="P17" s="41" t="str">
        <f t="shared" si="1"/>
        <v/>
      </c>
      <c r="Q17" s="2"/>
      <c r="R17" s="75">
        <v>374.34</v>
      </c>
    </row>
    <row r="18" spans="1:18" ht="30" customHeight="1">
      <c r="A18" s="42">
        <v>8</v>
      </c>
      <c r="B18" s="28">
        <v>40745</v>
      </c>
      <c r="C18" s="29" t="s">
        <v>61</v>
      </c>
      <c r="D18" s="30" t="s">
        <v>66</v>
      </c>
      <c r="E18" s="30" t="s">
        <v>63</v>
      </c>
      <c r="F18" s="31" t="s">
        <v>64</v>
      </c>
      <c r="G18" s="32"/>
      <c r="H18" s="33">
        <f t="shared" si="2"/>
        <v>0</v>
      </c>
      <c r="I18" s="34"/>
      <c r="J18" s="35">
        <v>25</v>
      </c>
      <c r="K18" s="68"/>
      <c r="L18" s="37"/>
      <c r="M18" s="38"/>
      <c r="N18" s="39">
        <f t="shared" si="3"/>
        <v>25</v>
      </c>
      <c r="O18" s="43">
        <v>25</v>
      </c>
      <c r="P18" s="41" t="str">
        <f t="shared" si="1"/>
        <v/>
      </c>
      <c r="Q18" s="2"/>
      <c r="R18" s="155">
        <v>17.62</v>
      </c>
    </row>
    <row r="19" spans="1:18" ht="30" customHeight="1">
      <c r="A19" s="42">
        <v>9</v>
      </c>
      <c r="B19" s="28">
        <v>40746</v>
      </c>
      <c r="C19" s="44" t="s">
        <v>61</v>
      </c>
      <c r="D19" s="30" t="s">
        <v>67</v>
      </c>
      <c r="E19" s="30" t="s">
        <v>63</v>
      </c>
      <c r="F19" s="45" t="s">
        <v>64</v>
      </c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>
        <v>103</v>
      </c>
      <c r="P19" s="41" t="str">
        <f t="shared" si="1"/>
        <v/>
      </c>
      <c r="Q19" s="2"/>
      <c r="R19" s="155">
        <v>72.099999999999994</v>
      </c>
    </row>
    <row r="20" spans="1:18" ht="30" customHeight="1">
      <c r="A20" s="42">
        <v>10</v>
      </c>
      <c r="B20" s="28">
        <v>40747</v>
      </c>
      <c r="C20" s="44" t="s">
        <v>61</v>
      </c>
      <c r="D20" s="30" t="s">
        <v>51</v>
      </c>
      <c r="E20" s="30" t="s">
        <v>63</v>
      </c>
      <c r="F20" s="45" t="s">
        <v>64</v>
      </c>
      <c r="G20" s="32"/>
      <c r="H20" s="33">
        <f t="shared" si="2"/>
        <v>0</v>
      </c>
      <c r="I20" s="34"/>
      <c r="J20" s="35"/>
      <c r="K20" s="68"/>
      <c r="L20" s="37"/>
      <c r="M20" s="38">
        <v>64.23</v>
      </c>
      <c r="N20" s="39">
        <f t="shared" si="3"/>
        <v>64.23</v>
      </c>
      <c r="O20" s="43">
        <v>64.23</v>
      </c>
      <c r="P20" s="41" t="str">
        <f t="shared" si="1"/>
        <v/>
      </c>
      <c r="Q20" s="2"/>
      <c r="R20" s="155">
        <v>44.96</v>
      </c>
    </row>
    <row r="21" spans="1:18" ht="30" customHeight="1">
      <c r="A21" s="42">
        <v>11</v>
      </c>
      <c r="B21" s="28">
        <v>40749</v>
      </c>
      <c r="C21" s="44" t="s">
        <v>61</v>
      </c>
      <c r="D21" s="30" t="s">
        <v>55</v>
      </c>
      <c r="E21" s="30" t="s">
        <v>63</v>
      </c>
      <c r="F21" s="44" t="s">
        <v>64</v>
      </c>
      <c r="G21" s="32"/>
      <c r="H21" s="33">
        <f t="shared" si="2"/>
        <v>0</v>
      </c>
      <c r="I21" s="34"/>
      <c r="J21" s="36"/>
      <c r="K21" s="37"/>
      <c r="L21" s="37"/>
      <c r="M21" s="38">
        <v>177.78</v>
      </c>
      <c r="N21" s="39">
        <f t="shared" si="3"/>
        <v>177.78</v>
      </c>
      <c r="O21" s="43">
        <v>177.78</v>
      </c>
      <c r="P21" s="41" t="str">
        <f t="shared" si="1"/>
        <v/>
      </c>
      <c r="Q21" s="2"/>
      <c r="R21" s="155">
        <v>123.74</v>
      </c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2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1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2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1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2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1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2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1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2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1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2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1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2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1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2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1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2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1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1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2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1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2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45" si="5">SUM(H40:M40)</f>
        <v>0</v>
      </c>
      <c r="O40" s="43"/>
      <c r="P40" s="41" t="str">
        <f t="shared" si="1"/>
        <v/>
      </c>
      <c r="Q40" s="2"/>
      <c r="R40" s="75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1"/>
        <v/>
      </c>
      <c r="Q41" s="2"/>
      <c r="R41" s="75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1"/>
        <v/>
      </c>
      <c r="Q42" s="2"/>
      <c r="R42" s="75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1"/>
        <v/>
      </c>
      <c r="Q43" s="2"/>
      <c r="R43" s="75"/>
    </row>
    <row r="44" spans="1:18" ht="30" customHeight="1">
      <c r="A44" s="42">
        <v>44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1"/>
        <v/>
      </c>
      <c r="Q44" s="2"/>
      <c r="R44" s="75"/>
    </row>
    <row r="45" spans="1:18" ht="30" customHeight="1">
      <c r="A45" s="42">
        <v>45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1"/>
        <v/>
      </c>
      <c r="Q45" s="2"/>
      <c r="R45" s="75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8">
      <c r="A47" s="83"/>
      <c r="B47" s="84"/>
      <c r="C47" s="85"/>
      <c r="D47" s="86"/>
      <c r="E47" s="86"/>
      <c r="F47" s="87"/>
      <c r="G47" s="88"/>
      <c r="H47" s="89"/>
      <c r="I47" s="90"/>
      <c r="J47" s="90"/>
      <c r="K47" s="90"/>
      <c r="L47" s="90"/>
      <c r="M47" s="90"/>
      <c r="N47" s="91"/>
      <c r="O47" s="92"/>
      <c r="P47" s="93"/>
    </row>
    <row r="48" spans="1:18">
      <c r="A48" s="60"/>
      <c r="B48" s="77" t="s">
        <v>43</v>
      </c>
      <c r="C48" s="77"/>
      <c r="D48" s="77"/>
      <c r="E48" s="61"/>
      <c r="F48" s="61"/>
      <c r="G48" s="77" t="s">
        <v>45</v>
      </c>
      <c r="H48" s="77"/>
      <c r="I48" s="77"/>
      <c r="J48" s="61"/>
      <c r="K48" s="61"/>
      <c r="L48" s="77" t="s">
        <v>44</v>
      </c>
      <c r="M48" s="77"/>
      <c r="N48" s="77"/>
      <c r="O48" s="61"/>
      <c r="P48" s="93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93"/>
    </row>
    <row r="50" spans="1:16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7:M47 M18:M22 H12:H45 J13:L22 I17:I22 J11:M12 H11:I11 I23:M45">
      <formula1>0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textLength" operator="greaterThan" allowBlank="1" showErrorMessage="1" sqref="D47:E47 E19:E21 D23:E45">
      <formula1>1</formula1>
      <formula2>0</formula2>
    </dataValidation>
    <dataValidation type="textLength" operator="greaterThan" sqref="F47 F19:F20 F23:F45">
      <formula1>1</formula1>
      <formula2>0</formula2>
    </dataValidation>
    <dataValidation type="date" operator="greaterThanOrEqual" showErrorMessage="1" errorTitle="Data" error="Inserire una data superiore al 1/11/2000" sqref="B47 B11:B12 B23:B45">
      <formula1>36831</formula1>
      <formula2>0</formula2>
    </dataValidation>
    <dataValidation type="textLength" operator="greaterThan" allowBlank="1" sqref="C47 C21 C12 C23:C4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50" zoomScaleSheetLayoutView="50" workbookViewId="0">
      <pane ySplit="5" topLeftCell="A6" activePane="bottomLeft" state="frozen"/>
      <selection pane="bottomLeft" activeCell="F25" sqref="F2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36" t="s">
        <v>46</v>
      </c>
      <c r="E1" s="136"/>
      <c r="F1" s="51" t="s">
        <v>42</v>
      </c>
      <c r="G1" s="50" t="s">
        <v>49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197.45</v>
      </c>
      <c r="Q1" s="3" t="s">
        <v>28</v>
      </c>
      <c r="R1" s="157">
        <v>88.39</v>
      </c>
    </row>
    <row r="2" spans="1:18" s="8" customFormat="1" ht="57.75" customHeight="1">
      <c r="A2" s="4"/>
      <c r="B2" s="137" t="s">
        <v>2</v>
      </c>
      <c r="C2" s="137"/>
      <c r="D2" s="136" t="s">
        <v>47</v>
      </c>
      <c r="E2" s="13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7" t="s">
        <v>26</v>
      </c>
      <c r="C3" s="137"/>
      <c r="D3" s="136" t="s">
        <v>28</v>
      </c>
      <c r="E3" s="136"/>
      <c r="N3" s="10" t="s">
        <v>4</v>
      </c>
      <c r="O3" s="11"/>
      <c r="P3" s="62">
        <f>+O7</f>
        <v>200</v>
      </c>
      <c r="Q3" s="13"/>
      <c r="R3" s="157">
        <v>89.54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1.1100000000000001</v>
      </c>
      <c r="N5" s="122" t="s">
        <v>8</v>
      </c>
      <c r="O5" s="122"/>
      <c r="P5" s="58">
        <f>P1-P2-P3-P4</f>
        <v>-2.5500000000000114</v>
      </c>
      <c r="Q5" s="13"/>
      <c r="R5" s="157">
        <v>-1.1499999999999999</v>
      </c>
    </row>
    <row r="6" spans="1:18" s="8" customFormat="1" ht="43.5" customHeight="1" thickTop="1" thickBot="1">
      <c r="A6" s="4"/>
      <c r="B6" s="56" t="s">
        <v>69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23" t="s">
        <v>30</v>
      </c>
      <c r="B7" s="124"/>
      <c r="C7" s="125"/>
      <c r="D7" s="126" t="s">
        <v>11</v>
      </c>
      <c r="E7" s="127"/>
      <c r="F7" s="127"/>
      <c r="G7" s="98">
        <f>SUM(G11:G41)</f>
        <v>0</v>
      </c>
      <c r="H7" s="96">
        <f>SUM(H11:H41)</f>
        <v>0</v>
      </c>
      <c r="I7" s="80">
        <f>SUM(I11:I41)</f>
        <v>0</v>
      </c>
      <c r="J7" s="80">
        <f>SUM(J11:J41)</f>
        <v>125</v>
      </c>
      <c r="K7" s="80">
        <f>SUM(K11:K41)</f>
        <v>0</v>
      </c>
      <c r="L7" s="80">
        <f>SUM(L11:L41)</f>
        <v>0</v>
      </c>
      <c r="M7" s="81">
        <f>SUM(M11:M41)</f>
        <v>72.45</v>
      </c>
      <c r="N7" s="79">
        <f>SUM(N11:N41)</f>
        <v>197.45</v>
      </c>
      <c r="O7" s="82">
        <f>SUM(O11:O41)</f>
        <v>200</v>
      </c>
      <c r="P7" s="13">
        <f>+N7-SUM(H7:M7)</f>
        <v>0</v>
      </c>
    </row>
    <row r="8" spans="1:18" ht="36" customHeight="1" thickTop="1" thickBot="1">
      <c r="A8" s="128"/>
      <c r="B8" s="129" t="s">
        <v>12</v>
      </c>
      <c r="C8" s="129" t="s">
        <v>13</v>
      </c>
      <c r="D8" s="130" t="s">
        <v>25</v>
      </c>
      <c r="E8" s="129" t="s">
        <v>34</v>
      </c>
      <c r="F8" s="132" t="s">
        <v>32</v>
      </c>
      <c r="G8" s="133" t="s">
        <v>15</v>
      </c>
      <c r="H8" s="116" t="s">
        <v>16</v>
      </c>
      <c r="I8" s="117" t="s">
        <v>38</v>
      </c>
      <c r="J8" s="118" t="s">
        <v>40</v>
      </c>
      <c r="K8" s="118" t="s">
        <v>39</v>
      </c>
      <c r="L8" s="119" t="s">
        <v>22</v>
      </c>
      <c r="M8" s="120"/>
      <c r="N8" s="121" t="s">
        <v>17</v>
      </c>
      <c r="O8" s="107" t="s">
        <v>18</v>
      </c>
      <c r="P8" s="108" t="s">
        <v>19</v>
      </c>
      <c r="Q8" s="2"/>
      <c r="R8" s="109" t="s">
        <v>41</v>
      </c>
    </row>
    <row r="9" spans="1:18" ht="36" customHeight="1" thickTop="1" thickBot="1">
      <c r="A9" s="128"/>
      <c r="B9" s="129" t="s">
        <v>12</v>
      </c>
      <c r="C9" s="129"/>
      <c r="D9" s="131"/>
      <c r="E9" s="129"/>
      <c r="F9" s="132"/>
      <c r="G9" s="134"/>
      <c r="H9" s="116" t="s">
        <v>38</v>
      </c>
      <c r="I9" s="117" t="s">
        <v>38</v>
      </c>
      <c r="J9" s="117"/>
      <c r="K9" s="117" t="s">
        <v>37</v>
      </c>
      <c r="L9" s="112" t="s">
        <v>23</v>
      </c>
      <c r="M9" s="114" t="s">
        <v>24</v>
      </c>
      <c r="N9" s="121"/>
      <c r="O9" s="107"/>
      <c r="P9" s="108"/>
      <c r="Q9" s="2"/>
      <c r="R9" s="110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95" t="s">
        <v>20</v>
      </c>
      <c r="H10" s="116"/>
      <c r="I10" s="117"/>
      <c r="J10" s="117"/>
      <c r="K10" s="117"/>
      <c r="L10" s="113"/>
      <c r="M10" s="115"/>
      <c r="N10" s="121"/>
      <c r="O10" s="107"/>
      <c r="P10" s="108"/>
      <c r="Q10" s="2"/>
      <c r="R10" s="111"/>
    </row>
    <row r="11" spans="1:18" ht="30" customHeight="1" thickTop="1">
      <c r="A11" s="27">
        <v>1</v>
      </c>
      <c r="B11" s="47">
        <v>40749</v>
      </c>
      <c r="C11" s="29" t="s">
        <v>68</v>
      </c>
      <c r="D11" s="30" t="s">
        <v>72</v>
      </c>
      <c r="E11" s="30" t="s">
        <v>70</v>
      </c>
      <c r="F11" s="31" t="s">
        <v>71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/>
      <c r="O11" s="40">
        <v>200</v>
      </c>
      <c r="P11" s="41" t="str">
        <f>IF(F11="Milano","X","")</f>
        <v/>
      </c>
      <c r="Q11" s="2"/>
      <c r="R11" s="154">
        <v>89.54</v>
      </c>
    </row>
    <row r="12" spans="1:18" ht="30" customHeight="1">
      <c r="A12" s="42">
        <v>2</v>
      </c>
      <c r="B12" s="47">
        <v>40749</v>
      </c>
      <c r="C12" s="44" t="s">
        <v>68</v>
      </c>
      <c r="D12" s="30" t="s">
        <v>52</v>
      </c>
      <c r="E12" s="30" t="s">
        <v>70</v>
      </c>
      <c r="F12" s="31" t="s">
        <v>71</v>
      </c>
      <c r="G12" s="32"/>
      <c r="H12" s="33">
        <f>IF($D$3="si",($G$5/$G$6*G12),IF($D$3="no",G12*$G$4,0))</f>
        <v>0</v>
      </c>
      <c r="I12" s="34"/>
      <c r="J12" s="35">
        <v>40</v>
      </c>
      <c r="K12" s="68"/>
      <c r="L12" s="37"/>
      <c r="M12" s="38"/>
      <c r="N12" s="39">
        <v>40</v>
      </c>
      <c r="O12" s="43"/>
      <c r="P12" s="41" t="str">
        <f t="shared" ref="P12:P27" si="0">IF(F12="Milano","X","")</f>
        <v/>
      </c>
      <c r="Q12" s="2"/>
      <c r="R12" s="154">
        <v>17.899999999999999</v>
      </c>
    </row>
    <row r="13" spans="1:18" ht="30" customHeight="1">
      <c r="A13" s="42">
        <v>3</v>
      </c>
      <c r="B13" s="28">
        <v>40751</v>
      </c>
      <c r="C13" s="29" t="s">
        <v>68</v>
      </c>
      <c r="D13" s="30" t="s">
        <v>52</v>
      </c>
      <c r="E13" s="30" t="s">
        <v>70</v>
      </c>
      <c r="F13" s="31" t="s">
        <v>71</v>
      </c>
      <c r="G13" s="32"/>
      <c r="H13" s="33">
        <f t="shared" ref="H13:H27" si="1">IF($D$3="si",($G$5/$G$6*G13),IF($D$3="no",G13*$G$4,0))</f>
        <v>0</v>
      </c>
      <c r="I13" s="34"/>
      <c r="J13" s="35">
        <v>25</v>
      </c>
      <c r="K13" s="68"/>
      <c r="L13" s="37"/>
      <c r="M13" s="38"/>
      <c r="N13" s="39">
        <f t="shared" ref="N13:N26" si="2">SUM(H13:M13)</f>
        <v>25</v>
      </c>
      <c r="O13" s="43"/>
      <c r="P13" s="41" t="str">
        <f t="shared" si="0"/>
        <v/>
      </c>
      <c r="Q13" s="2"/>
      <c r="R13" s="74">
        <v>11.23</v>
      </c>
    </row>
    <row r="14" spans="1:18" ht="30" customHeight="1">
      <c r="A14" s="42">
        <v>4</v>
      </c>
      <c r="B14" s="28">
        <v>40751</v>
      </c>
      <c r="C14" s="29" t="s">
        <v>68</v>
      </c>
      <c r="D14" s="30" t="s">
        <v>52</v>
      </c>
      <c r="E14" s="30" t="s">
        <v>70</v>
      </c>
      <c r="F14" s="31" t="s">
        <v>71</v>
      </c>
      <c r="G14" s="32"/>
      <c r="H14" s="33">
        <f t="shared" si="1"/>
        <v>0</v>
      </c>
      <c r="I14" s="34"/>
      <c r="J14" s="35">
        <v>25</v>
      </c>
      <c r="K14" s="68"/>
      <c r="L14" s="37"/>
      <c r="M14" s="38"/>
      <c r="N14" s="39">
        <f t="shared" si="2"/>
        <v>25</v>
      </c>
      <c r="O14" s="43"/>
      <c r="P14" s="41" t="str">
        <f t="shared" si="0"/>
        <v/>
      </c>
      <c r="Q14" s="2"/>
      <c r="R14" s="155">
        <v>11.23</v>
      </c>
    </row>
    <row r="15" spans="1:18" ht="30" customHeight="1">
      <c r="A15" s="42">
        <v>5</v>
      </c>
      <c r="B15" s="28">
        <v>40752</v>
      </c>
      <c r="C15" s="29" t="s">
        <v>68</v>
      </c>
      <c r="D15" s="30" t="s">
        <v>59</v>
      </c>
      <c r="E15" s="30" t="s">
        <v>70</v>
      </c>
      <c r="F15" s="31" t="s">
        <v>71</v>
      </c>
      <c r="G15" s="32"/>
      <c r="H15" s="33">
        <f t="shared" si="1"/>
        <v>0</v>
      </c>
      <c r="I15" s="34"/>
      <c r="J15" s="35"/>
      <c r="K15" s="68"/>
      <c r="L15" s="37"/>
      <c r="M15" s="38">
        <v>11.8</v>
      </c>
      <c r="N15" s="39">
        <f t="shared" si="2"/>
        <v>11.8</v>
      </c>
      <c r="O15" s="43"/>
      <c r="P15" s="41" t="str">
        <f t="shared" si="0"/>
        <v/>
      </c>
      <c r="Q15" s="2"/>
      <c r="R15" s="156">
        <v>5.27</v>
      </c>
    </row>
    <row r="16" spans="1:18" ht="30" customHeight="1">
      <c r="A16" s="42">
        <v>6</v>
      </c>
      <c r="B16" s="28">
        <v>40752</v>
      </c>
      <c r="C16" s="29" t="s">
        <v>68</v>
      </c>
      <c r="D16" s="30" t="s">
        <v>59</v>
      </c>
      <c r="E16" s="30" t="s">
        <v>70</v>
      </c>
      <c r="F16" s="31" t="s">
        <v>71</v>
      </c>
      <c r="G16" s="32"/>
      <c r="H16" s="33">
        <f t="shared" si="1"/>
        <v>0</v>
      </c>
      <c r="I16" s="34"/>
      <c r="J16" s="35"/>
      <c r="K16" s="68"/>
      <c r="L16" s="37"/>
      <c r="M16" s="38">
        <v>60.65</v>
      </c>
      <c r="N16" s="39">
        <f t="shared" si="2"/>
        <v>60.65</v>
      </c>
      <c r="O16" s="43"/>
      <c r="P16" s="41" t="str">
        <f t="shared" si="0"/>
        <v/>
      </c>
      <c r="Q16" s="2"/>
      <c r="R16" s="155">
        <v>27.11</v>
      </c>
    </row>
    <row r="17" spans="1:18" ht="30" customHeight="1">
      <c r="A17" s="42">
        <v>7</v>
      </c>
      <c r="B17" s="28">
        <v>40752</v>
      </c>
      <c r="C17" s="29" t="s">
        <v>68</v>
      </c>
      <c r="D17" s="30" t="s">
        <v>73</v>
      </c>
      <c r="E17" s="30" t="s">
        <v>70</v>
      </c>
      <c r="F17" s="31" t="s">
        <v>71</v>
      </c>
      <c r="G17" s="32"/>
      <c r="H17" s="33">
        <f t="shared" si="1"/>
        <v>0</v>
      </c>
      <c r="I17" s="34"/>
      <c r="J17" s="35">
        <v>35</v>
      </c>
      <c r="K17" s="68"/>
      <c r="L17" s="37"/>
      <c r="M17" s="38"/>
      <c r="N17" s="39">
        <f t="shared" si="2"/>
        <v>35</v>
      </c>
      <c r="O17" s="43"/>
      <c r="P17" s="41" t="str">
        <f t="shared" si="0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0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0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0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0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0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0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0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0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0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0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0">SUM(H32:M32)</f>
        <v>0</v>
      </c>
      <c r="O32" s="43"/>
      <c r="P32" s="41" t="str">
        <f t="shared" ref="P32:P39" si="11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9"/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 t="shared" si="10"/>
        <v>0</v>
      </c>
      <c r="O38" s="43"/>
      <c r="P38" s="41" t="str">
        <f t="shared" si="11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1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2">SUM(H40:M40)</f>
        <v>0</v>
      </c>
      <c r="O40" s="43"/>
      <c r="P40" s="41" t="str">
        <f t="shared" ref="P40" si="13">IF(F40="Milano","X","")</f>
        <v/>
      </c>
      <c r="Q40" s="2"/>
      <c r="R40" s="75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" si="14"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5">SUM(H41:M41)</f>
        <v>0</v>
      </c>
      <c r="O41" s="43"/>
      <c r="P41" s="41" t="str">
        <f t="shared" ref="P41" si="16">IF(F41="Milano","X","")</f>
        <v/>
      </c>
      <c r="Q41" s="2"/>
      <c r="R41" s="75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3"/>
      <c r="B43" s="84"/>
      <c r="C43" s="85"/>
      <c r="D43" s="86"/>
      <c r="E43" s="86"/>
      <c r="F43" s="87"/>
      <c r="G43" s="88"/>
      <c r="H43" s="89"/>
      <c r="I43" s="90"/>
      <c r="J43" s="90"/>
      <c r="K43" s="90"/>
      <c r="L43" s="90"/>
      <c r="M43" s="90"/>
      <c r="N43" s="91"/>
      <c r="O43" s="92"/>
      <c r="P43" s="93"/>
    </row>
    <row r="44" spans="1:18">
      <c r="A44" s="60"/>
      <c r="B44" s="77" t="s">
        <v>43</v>
      </c>
      <c r="C44" s="77"/>
      <c r="D44" s="77"/>
      <c r="E44" s="61"/>
      <c r="F44" s="61"/>
      <c r="G44" s="77" t="s">
        <v>45</v>
      </c>
      <c r="H44" s="77"/>
      <c r="I44" s="77"/>
      <c r="J44" s="61"/>
      <c r="K44" s="61"/>
      <c r="L44" s="77" t="s">
        <v>44</v>
      </c>
      <c r="M44" s="77"/>
      <c r="N44" s="77"/>
      <c r="O44" s="61"/>
      <c r="P44" s="93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3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43 C23:C41 C12 C21">
      <formula1>1</formula1>
      <formula2>0</formula2>
    </dataValidation>
    <dataValidation type="date" operator="greaterThanOrEqual" showErrorMessage="1" errorTitle="Data" error="Inserire una data superiore al 1/11/2000" sqref="B43 B23:B41 B11:B12">
      <formula1>36831</formula1>
      <formula2>0</formula2>
    </dataValidation>
    <dataValidation type="textLength" operator="greaterThan" sqref="F43 F23:F41 F19:F20">
      <formula1>1</formula1>
      <formula2>0</formula2>
    </dataValidation>
    <dataValidation type="textLength" operator="greaterThan" allowBlank="1" showErrorMessage="1" sqref="D43:E43 D23:E41 E19:E21">
      <formula1>1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decimal" operator="greaterThanOrEqual" allowBlank="1" showErrorMessage="1" errorTitle="Valore" error="Inserire un numero maggiore o uguale a 0 (zero)!" sqref="H43:M43 I23:M41 H11:I11 J11:M12 I17:I22 J13:L22 H12:H41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L16" sqref="L1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5" t="s">
        <v>0</v>
      </c>
      <c r="C1" s="135"/>
      <c r="D1" s="135"/>
      <c r="E1" s="136" t="s">
        <v>46</v>
      </c>
      <c r="F1" s="136"/>
      <c r="G1" s="51" t="s">
        <v>42</v>
      </c>
      <c r="H1" s="50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59.7</v>
      </c>
      <c r="Q1" s="3" t="s">
        <v>28</v>
      </c>
    </row>
    <row r="2" spans="1:19" s="8" customFormat="1" ht="35.25" customHeight="1">
      <c r="A2" s="4"/>
      <c r="B2" s="137" t="s">
        <v>2</v>
      </c>
      <c r="C2" s="137"/>
      <c r="D2" s="137"/>
      <c r="E2" s="136" t="s">
        <v>47</v>
      </c>
      <c r="F2" s="13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7" t="s">
        <v>26</v>
      </c>
      <c r="C3" s="137"/>
      <c r="D3" s="137"/>
      <c r="E3" s="136" t="s">
        <v>27</v>
      </c>
      <c r="F3" s="136"/>
      <c r="N3" s="10" t="s">
        <v>4</v>
      </c>
      <c r="O3" s="11"/>
      <c r="P3" s="12">
        <f>+O7</f>
        <v>26.2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2" t="s">
        <v>8</v>
      </c>
      <c r="O5" s="122"/>
      <c r="P5" s="22">
        <f>P1-P2-P3-P4</f>
        <v>33.5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0" t="s">
        <v>11</v>
      </c>
      <c r="F7" s="141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55.5</v>
      </c>
      <c r="K7" s="66">
        <f t="shared" si="0"/>
        <v>0</v>
      </c>
      <c r="L7" s="66">
        <f t="shared" si="0"/>
        <v>0</v>
      </c>
      <c r="M7" s="66">
        <f t="shared" si="0"/>
        <v>4.2</v>
      </c>
      <c r="N7" s="66">
        <f t="shared" si="0"/>
        <v>59.7</v>
      </c>
      <c r="O7" s="67">
        <f t="shared" si="0"/>
        <v>26.2</v>
      </c>
      <c r="P7" s="13">
        <f>+N7-SUM(I7:M7)</f>
        <v>0</v>
      </c>
    </row>
    <row r="8" spans="1:19" ht="36" customHeight="1" thickTop="1" thickBot="1">
      <c r="A8" s="145"/>
      <c r="B8" s="64"/>
      <c r="C8" s="146" t="s">
        <v>13</v>
      </c>
      <c r="D8" s="147" t="s">
        <v>25</v>
      </c>
      <c r="E8" s="129" t="s">
        <v>14</v>
      </c>
      <c r="F8" s="148" t="s">
        <v>35</v>
      </c>
      <c r="G8" s="149" t="s">
        <v>15</v>
      </c>
      <c r="H8" s="150" t="s">
        <v>16</v>
      </c>
      <c r="I8" s="118" t="s">
        <v>38</v>
      </c>
      <c r="J8" s="118" t="s">
        <v>40</v>
      </c>
      <c r="K8" s="118" t="s">
        <v>39</v>
      </c>
      <c r="L8" s="138" t="s">
        <v>36</v>
      </c>
      <c r="M8" s="139"/>
      <c r="N8" s="144" t="s">
        <v>17</v>
      </c>
      <c r="O8" s="153" t="s">
        <v>18</v>
      </c>
      <c r="P8" s="108" t="s">
        <v>19</v>
      </c>
      <c r="R8" s="2"/>
    </row>
    <row r="9" spans="1:19" ht="36" customHeight="1" thickTop="1" thickBot="1">
      <c r="A9" s="128"/>
      <c r="B9" s="64" t="s">
        <v>12</v>
      </c>
      <c r="C9" s="129"/>
      <c r="D9" s="129"/>
      <c r="E9" s="129"/>
      <c r="F9" s="148"/>
      <c r="G9" s="149"/>
      <c r="H9" s="151"/>
      <c r="I9" s="117" t="s">
        <v>38</v>
      </c>
      <c r="J9" s="117"/>
      <c r="K9" s="117" t="s">
        <v>37</v>
      </c>
      <c r="L9" s="112" t="s">
        <v>23</v>
      </c>
      <c r="M9" s="143" t="s">
        <v>24</v>
      </c>
      <c r="N9" s="121"/>
      <c r="O9" s="107"/>
      <c r="P9" s="108"/>
      <c r="R9" s="2"/>
    </row>
    <row r="10" spans="1:19" ht="37.5" customHeight="1" thickTop="1" thickBot="1">
      <c r="A10" s="128"/>
      <c r="B10" s="55"/>
      <c r="C10" s="129"/>
      <c r="D10" s="129"/>
      <c r="E10" s="129"/>
      <c r="F10" s="148"/>
      <c r="G10" s="26" t="s">
        <v>20</v>
      </c>
      <c r="H10" s="152"/>
      <c r="I10" s="117"/>
      <c r="J10" s="117"/>
      <c r="K10" s="117"/>
      <c r="L10" s="142"/>
      <c r="M10" s="115"/>
      <c r="N10" s="121"/>
      <c r="O10" s="107"/>
      <c r="P10" s="108"/>
      <c r="R10" s="2"/>
    </row>
    <row r="11" spans="1:19" ht="30" customHeight="1" thickTop="1">
      <c r="A11" s="27">
        <v>1</v>
      </c>
      <c r="B11" s="47">
        <v>40738</v>
      </c>
      <c r="C11" s="29" t="s">
        <v>50</v>
      </c>
      <c r="D11" s="29" t="s">
        <v>51</v>
      </c>
      <c r="E11" s="69"/>
      <c r="F11" s="69" t="s">
        <v>48</v>
      </c>
      <c r="G11" s="99"/>
      <c r="H11" s="105">
        <f>IF($E$3="si",($H$5/$H$6*G11),IF($E$3="no",G11*$H$4,0))</f>
        <v>0</v>
      </c>
      <c r="I11" s="72"/>
      <c r="J11" s="72"/>
      <c r="K11" s="34"/>
      <c r="L11" s="35"/>
      <c r="M11" s="37">
        <v>4.2</v>
      </c>
      <c r="N11" s="39">
        <f>SUM(H11:M11)</f>
        <v>4.2</v>
      </c>
      <c r="O11" s="40">
        <v>4.2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40738</v>
      </c>
      <c r="C12" s="29" t="s">
        <v>50</v>
      </c>
      <c r="D12" s="44" t="s">
        <v>52</v>
      </c>
      <c r="E12" s="69"/>
      <c r="F12" s="69" t="s">
        <v>48</v>
      </c>
      <c r="G12" s="100"/>
      <c r="H12" s="105">
        <f t="shared" ref="H12:H75" si="1">IF($E$3="si",($H$5/$H$6*G12),IF($E$3="no",G12*$H$4,0))</f>
        <v>0</v>
      </c>
      <c r="I12" s="72"/>
      <c r="J12" s="72">
        <v>25</v>
      </c>
      <c r="K12" s="34"/>
      <c r="L12" s="35"/>
      <c r="M12" s="37"/>
      <c r="N12" s="39">
        <f>SUM(H12:M12)</f>
        <v>25</v>
      </c>
      <c r="O12" s="43"/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47">
        <v>40753</v>
      </c>
      <c r="C13" s="29" t="s">
        <v>50</v>
      </c>
      <c r="D13" s="29" t="s">
        <v>53</v>
      </c>
      <c r="E13" s="69"/>
      <c r="F13" s="69" t="s">
        <v>48</v>
      </c>
      <c r="G13" s="100"/>
      <c r="H13" s="105">
        <f t="shared" si="1"/>
        <v>0</v>
      </c>
      <c r="I13" s="72"/>
      <c r="J13" s="72">
        <v>22</v>
      </c>
      <c r="K13" s="34"/>
      <c r="L13" s="35"/>
      <c r="M13" s="37"/>
      <c r="N13" s="39">
        <f>SUM(H13:M13)</f>
        <v>22</v>
      </c>
      <c r="O13" s="43">
        <v>22</v>
      </c>
      <c r="P13" s="41" t="str">
        <f t="shared" si="2"/>
        <v>X</v>
      </c>
      <c r="R13" s="2"/>
    </row>
    <row r="14" spans="1:19" ht="30" customHeight="1">
      <c r="A14" s="42">
        <v>4</v>
      </c>
      <c r="B14" s="28">
        <v>40753</v>
      </c>
      <c r="C14" s="29" t="s">
        <v>50</v>
      </c>
      <c r="D14" s="29" t="s">
        <v>52</v>
      </c>
      <c r="E14" s="69"/>
      <c r="F14" s="69" t="s">
        <v>48</v>
      </c>
      <c r="G14" s="100"/>
      <c r="H14" s="105">
        <f t="shared" si="1"/>
        <v>0</v>
      </c>
      <c r="I14" s="72"/>
      <c r="J14" s="72">
        <v>8.5</v>
      </c>
      <c r="K14" s="34"/>
      <c r="L14" s="35"/>
      <c r="M14" s="37"/>
      <c r="N14" s="39">
        <f t="shared" ref="N14:N18" si="3">SUM(H14:M14)</f>
        <v>8.5</v>
      </c>
      <c r="O14" s="43"/>
      <c r="P14" s="41" t="str">
        <f t="shared" si="2"/>
        <v>X</v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0"/>
      <c r="H15" s="105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0"/>
      <c r="H16" s="105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0"/>
      <c r="H17" s="105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0"/>
      <c r="H18" s="105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1"/>
      <c r="H19" s="105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1"/>
      <c r="H20" s="105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1"/>
      <c r="H21" s="105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1"/>
      <c r="H22" s="105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1"/>
      <c r="H23" s="105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5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5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5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5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5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5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5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5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5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5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5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5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1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1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1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1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1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1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1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1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1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1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1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1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1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1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1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1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1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1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1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1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1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1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1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1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1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1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1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1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1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1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1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1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1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1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1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1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1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1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1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1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1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2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2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3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3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3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3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3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8">
      <c r="A132" s="83"/>
      <c r="B132" s="84"/>
      <c r="C132" s="85"/>
      <c r="D132" s="86"/>
      <c r="E132" s="86"/>
      <c r="F132" s="87"/>
      <c r="G132" s="88"/>
      <c r="H132" s="89"/>
      <c r="I132" s="90"/>
      <c r="J132" s="106"/>
      <c r="K132" s="106"/>
      <c r="L132" s="90"/>
      <c r="M132" s="90"/>
      <c r="N132" s="91"/>
      <c r="O132" s="92"/>
      <c r="P132" s="106"/>
      <c r="Q132" s="3"/>
    </row>
    <row r="133" spans="1:18">
      <c r="A133" s="60"/>
      <c r="B133" s="77" t="s">
        <v>43</v>
      </c>
      <c r="C133" s="77"/>
      <c r="D133" s="77"/>
      <c r="E133" s="61"/>
      <c r="F133" s="61"/>
      <c r="G133" s="77" t="s">
        <v>45</v>
      </c>
      <c r="H133" s="77"/>
      <c r="I133" s="77"/>
      <c r="J133" s="106"/>
      <c r="K133" s="106"/>
      <c r="L133" s="77" t="s">
        <v>44</v>
      </c>
      <c r="M133" s="77"/>
      <c r="N133" s="77"/>
      <c r="O133" s="61"/>
      <c r="P133" s="106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3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Estero Canada</vt:lpstr>
      <vt:lpstr>Nota Spese Estero USA</vt:lpstr>
      <vt:lpstr>Nota Spese Estero Brazil</vt:lpstr>
      <vt:lpstr>Nota Spese Italia</vt:lpstr>
      <vt:lpstr>'Nota Spese Estero Brazil'!Area_stampa</vt:lpstr>
      <vt:lpstr>'Nota Spese Estero Canada'!Area_stampa</vt:lpstr>
      <vt:lpstr>'Nota Spese Estero USA'!Area_stampa</vt:lpstr>
      <vt:lpstr>'Nota Spese Italia'!Area_stampa</vt:lpstr>
      <vt:lpstr>'Nota Spese Estero Brazil'!Titoli_stampa</vt:lpstr>
      <vt:lpstr>'Nota Spese Estero Canada'!Titoli_stampa</vt:lpstr>
      <vt:lpstr>'Nota Spese Estero USA'!Titoli_stampa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2011-08-02T09:14:08Z</cp:lastPrinted>
  <dcterms:created xsi:type="dcterms:W3CDTF">2007-03-06T14:42:56Z</dcterms:created>
  <dcterms:modified xsi:type="dcterms:W3CDTF">2011-08-02T09:21:17Z</dcterms:modified>
</cp:coreProperties>
</file>