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8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Italia'!$A$1:$S$106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<sst xmlns="http://schemas.openxmlformats.org/spreadsheetml/2006/main" count="137" uniqueCount="62">
  <si>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</si>
  <si>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</si>
  <si>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</si>
  <si>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</si>
  <si>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</si>
  <si>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</si>
  <si>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</si>
  <si>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</si>
  <si>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</si>
  <si>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</si>
  <si>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</si>
  <si>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</si>
  <si>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</si>
  <si>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</si>
  <si>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</si>
  <si>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</si>
  <si>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</si>
  <si>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</si>
  <si>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</si>
  <si>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</si>
  <si>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</si>
  <si>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</si>
  <si>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</si>
  <si>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</si>
  <si>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</si>
  <si>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</si>
  <si>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</si>
  <si>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</si>
  <si>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</si>
  <si>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</si>
  <si>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</si>
  <si>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</si>
  <si>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</si>
  <si>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</si>
  <si>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</si>
  <si>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</si>
  <si>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</si>
  <si>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</si>
  <si>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</si>
  <si>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</si>
  <si>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</si>
  <si>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</si>
  <si>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</si>
  <si>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</si>
  <si>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</si>
  <si>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</si>
  <si>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Luglio</t>
  </si>
  <si>
    <t>Mostapha Maanna</t>
  </si>
  <si>
    <t>cena</t>
  </si>
  <si>
    <t>Saudi</t>
  </si>
  <si>
    <t>SR</t>
  </si>
  <si>
    <t>colazione</t>
  </si>
  <si>
    <t>taxi</t>
  </si>
  <si>
    <t>saudi</t>
  </si>
  <si>
    <t>hotel</t>
  </si>
  <si>
    <t>prelievo</t>
  </si>
  <si>
    <t>torino-&gt;mxp</t>
  </si>
  <si>
    <t>mxp-&gt;torino</t>
  </si>
  <si>
    <t xml:space="preserve"> </t>
  </si>
  <si>
    <t>Colazione</t>
  </si>
  <si>
    <t>Malpensa</t>
  </si>
  <si>
    <t>Abbonamento treno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</si>
</sst>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6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6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6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6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6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6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6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6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6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5" borderId="63" xfId="0" applyNumberFormat="1" applyFont="1" applyFill="1" applyBorder="1" applyAlignment="1" applyProtection="1">
      <alignment horizontal="center" vertical="center"/>
      <protection/>
    </xf>
    <xf numFmtId="0" fontId="2" fillId="41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75" zoomScaleNormal="75" zoomScaleSheetLayoutView="50" workbookViewId="0" topLeftCell="A1">
      <pane ySplit="5" topLeftCell="BM6" activePane="bottomLeft" state="frozen"/>
      <selection pane="topLeft" activeCell="A1" sqref="A1"/>
      <selection pane="bottomLeft" activeCell="H5" sqref="H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32" t="s">
        <v>0</v>
      </c>
      <c r="C1" s="132"/>
      <c r="D1" s="133" t="s">
        <v>47</v>
      </c>
      <c r="E1" s="133"/>
      <c r="F1" s="51">
        <v>40725</v>
      </c>
      <c r="G1" s="50"/>
      <c r="L1" s="8" t="s">
        <v>31</v>
      </c>
      <c r="M1" s="3">
        <f>+P1-N7</f>
        <v>0</v>
      </c>
      <c r="N1" s="5" t="s">
        <v>1</v>
      </c>
      <c r="O1" s="6"/>
      <c r="P1" s="57">
        <f>SUM(H7:M7)</f>
        <v>4518.65</v>
      </c>
      <c r="Q1" s="3" t="s">
        <v>28</v>
      </c>
    </row>
    <row r="2" spans="1:17" s="8" customFormat="1" ht="57.75" customHeight="1">
      <c r="A2" s="4"/>
      <c r="B2" s="134" t="s">
        <v>2</v>
      </c>
      <c r="C2" s="134"/>
      <c r="D2" s="133"/>
      <c r="E2" s="133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34" t="s">
        <v>26</v>
      </c>
      <c r="C3" s="134"/>
      <c r="D3" s="133" t="s">
        <v>27</v>
      </c>
      <c r="E3" s="133"/>
      <c r="N3" s="10" t="s">
        <v>4</v>
      </c>
      <c r="O3" s="11"/>
      <c r="P3" s="62">
        <f>+O7</f>
        <v>4526.65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14</v>
      </c>
      <c r="E5" s="14"/>
      <c r="F5" s="10" t="s">
        <v>7</v>
      </c>
      <c r="G5" s="79">
        <v>1.49</v>
      </c>
      <c r="N5" s="119" t="s">
        <v>8</v>
      </c>
      <c r="O5" s="119"/>
      <c r="P5" s="58">
        <f>P1-P2-P3-P4</f>
        <v>-8</v>
      </c>
      <c r="Q5" s="13"/>
    </row>
    <row r="6" spans="1:17" s="8" customFormat="1" ht="43.5" customHeight="1" thickBot="1" thickTop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20" t="s">
        <v>30</v>
      </c>
      <c r="B7" s="121"/>
      <c r="C7" s="122"/>
      <c r="D7" s="126" t="s">
        <v>11</v>
      </c>
      <c r="E7" s="127"/>
      <c r="F7" s="127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950</v>
      </c>
      <c r="K7" s="81">
        <f t="shared" si="0"/>
        <v>0</v>
      </c>
      <c r="L7" s="81">
        <f t="shared" si="0"/>
        <v>3568.65</v>
      </c>
      <c r="M7" s="82">
        <f t="shared" si="0"/>
        <v>0</v>
      </c>
      <c r="N7" s="80">
        <f t="shared" si="0"/>
        <v>4518.65</v>
      </c>
      <c r="O7" s="83">
        <f t="shared" si="0"/>
        <v>4526.65</v>
      </c>
      <c r="P7" s="13">
        <f>+N7-SUM(H7:M7)</f>
        <v>0</v>
      </c>
    </row>
    <row r="8" spans="1:18" ht="36" customHeight="1" thickBot="1" thickTop="1">
      <c r="A8" s="128"/>
      <c r="B8" s="110" t="s">
        <v>12</v>
      </c>
      <c r="C8" s="110" t="s">
        <v>13</v>
      </c>
      <c r="D8" s="111" t="s">
        <v>25</v>
      </c>
      <c r="E8" s="110" t="s">
        <v>34</v>
      </c>
      <c r="F8" s="113" t="s">
        <v>32</v>
      </c>
      <c r="G8" s="114" t="s">
        <v>15</v>
      </c>
      <c r="H8" s="116" t="s">
        <v>16</v>
      </c>
      <c r="I8" s="109" t="s">
        <v>39</v>
      </c>
      <c r="J8" s="108" t="s">
        <v>41</v>
      </c>
      <c r="K8" s="108" t="s">
        <v>40</v>
      </c>
      <c r="L8" s="123" t="s">
        <v>22</v>
      </c>
      <c r="M8" s="124"/>
      <c r="N8" s="125" t="s">
        <v>17</v>
      </c>
      <c r="O8" s="135" t="s">
        <v>18</v>
      </c>
      <c r="P8" s="136" t="s">
        <v>19</v>
      </c>
      <c r="Q8" s="2"/>
      <c r="R8" s="129" t="s">
        <v>42</v>
      </c>
    </row>
    <row r="9" spans="1:18" ht="36" customHeight="1" thickBot="1" thickTop="1">
      <c r="A9" s="128"/>
      <c r="B9" s="110" t="s">
        <v>12</v>
      </c>
      <c r="C9" s="110"/>
      <c r="D9" s="112"/>
      <c r="E9" s="110"/>
      <c r="F9" s="113"/>
      <c r="G9" s="115"/>
      <c r="H9" s="116" t="s">
        <v>39</v>
      </c>
      <c r="I9" s="109" t="s">
        <v>39</v>
      </c>
      <c r="J9" s="109"/>
      <c r="K9" s="109" t="s">
        <v>38</v>
      </c>
      <c r="L9" s="137" t="s">
        <v>23</v>
      </c>
      <c r="M9" s="117" t="s">
        <v>24</v>
      </c>
      <c r="N9" s="125"/>
      <c r="O9" s="135"/>
      <c r="P9" s="136"/>
      <c r="Q9" s="2"/>
      <c r="R9" s="130"/>
    </row>
    <row r="10" spans="1:18" ht="37.5" customHeight="1" thickBot="1" thickTop="1">
      <c r="A10" s="128"/>
      <c r="B10" s="110"/>
      <c r="C10" s="110"/>
      <c r="D10" s="112"/>
      <c r="E10" s="110"/>
      <c r="F10" s="113"/>
      <c r="G10" s="96" t="s">
        <v>20</v>
      </c>
      <c r="H10" s="116"/>
      <c r="I10" s="109"/>
      <c r="J10" s="109"/>
      <c r="K10" s="109"/>
      <c r="L10" s="138"/>
      <c r="M10" s="118"/>
      <c r="N10" s="125"/>
      <c r="O10" s="135"/>
      <c r="P10" s="136"/>
      <c r="Q10" s="2"/>
      <c r="R10" s="131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4"/>
    </row>
    <row r="12" spans="1:18" ht="30" customHeight="1">
      <c r="A12" s="42">
        <v>2</v>
      </c>
      <c r="B12" s="47">
        <v>40738</v>
      </c>
      <c r="C12" s="44"/>
      <c r="D12" s="30" t="s">
        <v>55</v>
      </c>
      <c r="E12" s="30" t="s">
        <v>49</v>
      </c>
      <c r="F12" s="31" t="s">
        <v>50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1000</v>
      </c>
      <c r="P12" s="41">
        <f aca="true" t="shared" si="1" ref="P12:P27">IF(F12="Milano","X","")</f>
      </c>
      <c r="Q12" s="2"/>
      <c r="R12" s="74"/>
    </row>
    <row r="13" spans="1:18" ht="30" customHeight="1">
      <c r="A13" s="42">
        <v>3</v>
      </c>
      <c r="B13" s="28">
        <v>40738</v>
      </c>
      <c r="C13" s="29"/>
      <c r="D13" s="30" t="s">
        <v>48</v>
      </c>
      <c r="E13" s="30" t="s">
        <v>49</v>
      </c>
      <c r="F13" s="31" t="s">
        <v>50</v>
      </c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>
        <v>589</v>
      </c>
      <c r="M13" s="38"/>
      <c r="N13" s="39">
        <f aca="true" t="shared" si="3" ref="N13:N26">SUM(H13:M13)</f>
        <v>589</v>
      </c>
      <c r="O13" s="43">
        <v>589</v>
      </c>
      <c r="P13" s="41">
        <f t="shared" si="1"/>
      </c>
      <c r="Q13" s="2"/>
      <c r="R13" s="75"/>
    </row>
    <row r="14" spans="1:18" ht="30" customHeight="1">
      <c r="A14" s="42">
        <v>4</v>
      </c>
      <c r="B14" s="28">
        <v>40740</v>
      </c>
      <c r="C14" s="29"/>
      <c r="D14" s="30" t="s">
        <v>48</v>
      </c>
      <c r="E14" s="30" t="s">
        <v>49</v>
      </c>
      <c r="F14" s="31" t="s">
        <v>50</v>
      </c>
      <c r="G14" s="32"/>
      <c r="H14" s="33">
        <f t="shared" si="2"/>
        <v>0</v>
      </c>
      <c r="I14" s="34"/>
      <c r="J14" s="35"/>
      <c r="K14" s="68"/>
      <c r="L14" s="37">
        <v>235.75</v>
      </c>
      <c r="M14" s="38"/>
      <c r="N14" s="39">
        <f t="shared" si="3"/>
        <v>235.75</v>
      </c>
      <c r="O14" s="43">
        <v>235.75</v>
      </c>
      <c r="P14" s="41">
        <f t="shared" si="1"/>
      </c>
      <c r="Q14" s="2"/>
      <c r="R14" s="76"/>
    </row>
    <row r="15" spans="1:18" ht="30" customHeight="1">
      <c r="A15" s="42">
        <v>5</v>
      </c>
      <c r="B15" s="28">
        <v>40742</v>
      </c>
      <c r="C15" s="29"/>
      <c r="D15" s="30" t="s">
        <v>51</v>
      </c>
      <c r="E15" s="30" t="s">
        <v>49</v>
      </c>
      <c r="F15" s="31" t="s">
        <v>50</v>
      </c>
      <c r="G15" s="32"/>
      <c r="H15" s="33">
        <f t="shared" si="2"/>
        <v>0</v>
      </c>
      <c r="I15" s="34"/>
      <c r="J15" s="35"/>
      <c r="K15" s="68"/>
      <c r="L15" s="37">
        <v>42</v>
      </c>
      <c r="M15" s="38"/>
      <c r="N15" s="39">
        <f t="shared" si="3"/>
        <v>42</v>
      </c>
      <c r="O15" s="43"/>
      <c r="P15" s="41">
        <f t="shared" si="1"/>
      </c>
      <c r="Q15" s="2"/>
      <c r="R15" s="77"/>
    </row>
    <row r="16" spans="1:18" ht="30" customHeight="1">
      <c r="A16" s="42">
        <v>6</v>
      </c>
      <c r="B16" s="28">
        <v>40737</v>
      </c>
      <c r="C16" s="29"/>
      <c r="D16" s="30" t="s">
        <v>52</v>
      </c>
      <c r="E16" s="30" t="s">
        <v>53</v>
      </c>
      <c r="F16" s="31" t="s">
        <v>50</v>
      </c>
      <c r="G16" s="32"/>
      <c r="H16" s="33">
        <f t="shared" si="2"/>
        <v>0</v>
      </c>
      <c r="I16" s="34"/>
      <c r="J16" s="35">
        <v>125</v>
      </c>
      <c r="K16" s="68"/>
      <c r="L16" s="37"/>
      <c r="M16" s="38"/>
      <c r="N16" s="39">
        <f t="shared" si="3"/>
        <v>125</v>
      </c>
      <c r="O16" s="43"/>
      <c r="P16" s="41">
        <f t="shared" si="1"/>
      </c>
      <c r="Q16" s="2"/>
      <c r="R16" s="76"/>
    </row>
    <row r="17" spans="1:18" ht="30" customHeight="1">
      <c r="A17" s="42">
        <v>7</v>
      </c>
      <c r="B17" s="28">
        <v>40738</v>
      </c>
      <c r="C17" s="29"/>
      <c r="D17" s="30" t="s">
        <v>52</v>
      </c>
      <c r="E17" s="30" t="s">
        <v>49</v>
      </c>
      <c r="F17" s="31" t="s">
        <v>50</v>
      </c>
      <c r="G17" s="32"/>
      <c r="H17" s="33">
        <f t="shared" si="2"/>
        <v>0</v>
      </c>
      <c r="I17" s="34"/>
      <c r="J17" s="35">
        <v>150</v>
      </c>
      <c r="K17" s="68"/>
      <c r="L17" s="37"/>
      <c r="M17" s="38"/>
      <c r="N17" s="39">
        <f t="shared" si="3"/>
        <v>150</v>
      </c>
      <c r="O17" s="43"/>
      <c r="P17" s="41">
        <f t="shared" si="1"/>
      </c>
      <c r="Q17" s="2"/>
      <c r="R17" s="76"/>
    </row>
    <row r="18" spans="1:18" ht="30" customHeight="1">
      <c r="A18" s="42">
        <v>8</v>
      </c>
      <c r="B18" s="28">
        <v>40738</v>
      </c>
      <c r="C18" s="29"/>
      <c r="D18" s="30" t="s">
        <v>52</v>
      </c>
      <c r="E18" s="30" t="s">
        <v>49</v>
      </c>
      <c r="F18" s="31" t="s">
        <v>50</v>
      </c>
      <c r="G18" s="32"/>
      <c r="H18" s="33">
        <f t="shared" si="2"/>
        <v>0</v>
      </c>
      <c r="I18" s="34"/>
      <c r="J18" s="35">
        <v>25</v>
      </c>
      <c r="K18" s="68"/>
      <c r="L18" s="37"/>
      <c r="M18" s="38"/>
      <c r="N18" s="39">
        <f t="shared" si="3"/>
        <v>25</v>
      </c>
      <c r="O18" s="43"/>
      <c r="P18" s="41">
        <f t="shared" si="1"/>
      </c>
      <c r="Q18" s="2"/>
      <c r="R18" s="76"/>
    </row>
    <row r="19" spans="1:18" ht="30" customHeight="1">
      <c r="A19" s="42">
        <v>9</v>
      </c>
      <c r="B19" s="28">
        <v>40739</v>
      </c>
      <c r="C19" s="44"/>
      <c r="D19" s="30" t="s">
        <v>52</v>
      </c>
      <c r="E19" s="30" t="s">
        <v>49</v>
      </c>
      <c r="F19" s="31" t="s">
        <v>50</v>
      </c>
      <c r="G19" s="32"/>
      <c r="H19" s="33">
        <f t="shared" si="2"/>
        <v>0</v>
      </c>
      <c r="I19" s="34"/>
      <c r="J19" s="35">
        <v>150</v>
      </c>
      <c r="K19" s="68"/>
      <c r="L19" s="37"/>
      <c r="M19" s="38"/>
      <c r="N19" s="39">
        <f t="shared" si="3"/>
        <v>150</v>
      </c>
      <c r="O19" s="43"/>
      <c r="P19" s="41">
        <f t="shared" si="1"/>
      </c>
      <c r="Q19" s="2"/>
      <c r="R19" s="76"/>
    </row>
    <row r="20" spans="1:18" ht="30" customHeight="1">
      <c r="A20" s="42">
        <v>10</v>
      </c>
      <c r="B20" s="28">
        <v>40740</v>
      </c>
      <c r="C20" s="44"/>
      <c r="D20" s="30" t="s">
        <v>52</v>
      </c>
      <c r="E20" s="30" t="s">
        <v>49</v>
      </c>
      <c r="F20" s="31" t="s">
        <v>50</v>
      </c>
      <c r="G20" s="32"/>
      <c r="H20" s="33">
        <f t="shared" si="2"/>
        <v>0</v>
      </c>
      <c r="I20" s="34"/>
      <c r="J20" s="35">
        <v>150</v>
      </c>
      <c r="K20" s="68"/>
      <c r="L20" s="37"/>
      <c r="M20" s="38"/>
      <c r="N20" s="39">
        <f t="shared" si="3"/>
        <v>150</v>
      </c>
      <c r="O20" s="43"/>
      <c r="P20" s="41">
        <f t="shared" si="1"/>
      </c>
      <c r="Q20" s="2"/>
      <c r="R20" s="76"/>
    </row>
    <row r="21" spans="1:18" ht="30" customHeight="1">
      <c r="A21" s="42">
        <v>11</v>
      </c>
      <c r="B21" s="28">
        <v>40740</v>
      </c>
      <c r="C21" s="44"/>
      <c r="D21" s="30" t="s">
        <v>52</v>
      </c>
      <c r="E21" s="30" t="s">
        <v>49</v>
      </c>
      <c r="F21" s="31" t="s">
        <v>50</v>
      </c>
      <c r="G21" s="32"/>
      <c r="H21" s="33">
        <f t="shared" si="2"/>
        <v>0</v>
      </c>
      <c r="I21" s="34"/>
      <c r="J21" s="36">
        <v>125</v>
      </c>
      <c r="K21" s="37"/>
      <c r="L21" s="37"/>
      <c r="M21" s="38"/>
      <c r="N21" s="39">
        <f t="shared" si="3"/>
        <v>125</v>
      </c>
      <c r="O21" s="43"/>
      <c r="P21" s="41">
        <f t="shared" si="1"/>
      </c>
      <c r="Q21" s="2"/>
      <c r="R21" s="76"/>
    </row>
    <row r="22" spans="1:18" ht="30" customHeight="1">
      <c r="A22" s="42">
        <v>12</v>
      </c>
      <c r="B22" s="28">
        <v>40741</v>
      </c>
      <c r="C22" s="44"/>
      <c r="D22" s="30" t="s">
        <v>52</v>
      </c>
      <c r="E22" s="30" t="s">
        <v>49</v>
      </c>
      <c r="F22" s="31" t="s">
        <v>50</v>
      </c>
      <c r="G22" s="32"/>
      <c r="H22" s="33">
        <f t="shared" si="2"/>
        <v>0</v>
      </c>
      <c r="I22" s="35"/>
      <c r="J22" s="35">
        <v>50</v>
      </c>
      <c r="K22" s="68"/>
      <c r="L22" s="37"/>
      <c r="M22" s="38"/>
      <c r="N22" s="39">
        <f t="shared" si="3"/>
        <v>50</v>
      </c>
      <c r="O22" s="43"/>
      <c r="P22" s="41">
        <f t="shared" si="1"/>
      </c>
      <c r="Q22" s="2"/>
      <c r="R22" s="76"/>
    </row>
    <row r="23" spans="1:18" ht="30" customHeight="1">
      <c r="A23" s="42">
        <v>13</v>
      </c>
      <c r="B23" s="47">
        <v>40741</v>
      </c>
      <c r="C23" s="44"/>
      <c r="D23" s="30" t="s">
        <v>52</v>
      </c>
      <c r="E23" s="30" t="s">
        <v>49</v>
      </c>
      <c r="F23" s="31" t="s">
        <v>50</v>
      </c>
      <c r="G23" s="32"/>
      <c r="H23" s="33">
        <f t="shared" si="2"/>
        <v>0</v>
      </c>
      <c r="I23" s="48"/>
      <c r="J23" s="36">
        <v>50</v>
      </c>
      <c r="K23" s="37"/>
      <c r="L23" s="37"/>
      <c r="M23" s="38"/>
      <c r="N23" s="39">
        <f t="shared" si="3"/>
        <v>50</v>
      </c>
      <c r="O23" s="43"/>
      <c r="P23" s="41">
        <f t="shared" si="1"/>
      </c>
      <c r="Q23" s="2"/>
      <c r="R23" s="76"/>
    </row>
    <row r="24" spans="1:18" ht="30" customHeight="1">
      <c r="A24" s="42">
        <v>14</v>
      </c>
      <c r="B24" s="47">
        <v>40741</v>
      </c>
      <c r="C24" s="44"/>
      <c r="D24" s="30" t="s">
        <v>52</v>
      </c>
      <c r="E24" s="30" t="s">
        <v>49</v>
      </c>
      <c r="F24" s="31" t="s">
        <v>50</v>
      </c>
      <c r="G24" s="32"/>
      <c r="H24" s="33">
        <f t="shared" si="2"/>
        <v>0</v>
      </c>
      <c r="I24" s="48"/>
      <c r="J24" s="36">
        <v>125</v>
      </c>
      <c r="K24" s="37"/>
      <c r="L24" s="37"/>
      <c r="M24" s="38"/>
      <c r="N24" s="39">
        <f t="shared" si="3"/>
        <v>125</v>
      </c>
      <c r="O24" s="43"/>
      <c r="P24" s="41">
        <f t="shared" si="1"/>
      </c>
      <c r="Q24" s="2"/>
      <c r="R24" s="76"/>
    </row>
    <row r="25" spans="1:18" ht="30" customHeight="1">
      <c r="A25" s="42">
        <v>15</v>
      </c>
      <c r="B25" s="47">
        <v>40741</v>
      </c>
      <c r="C25" s="44"/>
      <c r="D25" s="49" t="s">
        <v>54</v>
      </c>
      <c r="E25" s="45" t="s">
        <v>53</v>
      </c>
      <c r="F25" s="46" t="s">
        <v>50</v>
      </c>
      <c r="G25" s="32"/>
      <c r="H25" s="33">
        <f t="shared" si="2"/>
        <v>0</v>
      </c>
      <c r="I25" s="48"/>
      <c r="J25" s="36"/>
      <c r="K25" s="37"/>
      <c r="L25" s="37">
        <v>2701.9</v>
      </c>
      <c r="M25" s="38"/>
      <c r="N25" s="39">
        <f t="shared" si="3"/>
        <v>2701.9</v>
      </c>
      <c r="O25" s="43">
        <v>2701.9</v>
      </c>
      <c r="P25" s="41">
        <f t="shared" si="1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6.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6.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6.5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6" ht="16.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6.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25:F55 F57">
      <formula1>1</formula1>
    </dataValidation>
    <dataValidation type="textLength" operator="greaterThan" allowBlank="1" showErrorMessage="1" sqref="D57:E57 D25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="75" zoomScaleNormal="75" zoomScaleSheetLayoutView="50" workbookViewId="0" topLeftCell="G1">
      <pane ySplit="5" topLeftCell="BM6" activePane="bottomLeft" state="frozen"/>
      <selection pane="topLeft" activeCell="A1" sqref="A1"/>
      <selection pane="bottomLeft" activeCell="M16" sqref="M1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32" t="s">
        <v>0</v>
      </c>
      <c r="C1" s="132"/>
      <c r="D1" s="132"/>
      <c r="E1" s="133" t="s">
        <v>47</v>
      </c>
      <c r="F1" s="133"/>
      <c r="G1" s="51" t="s">
        <v>46</v>
      </c>
      <c r="H1" s="50">
        <v>2011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375.966</v>
      </c>
      <c r="Q1" s="3" t="s">
        <v>28</v>
      </c>
    </row>
    <row r="2" spans="1:17" s="8" customFormat="1" ht="35.25" customHeight="1">
      <c r="A2" s="4"/>
      <c r="B2" s="134" t="s">
        <v>2</v>
      </c>
      <c r="C2" s="134"/>
      <c r="D2" s="134"/>
      <c r="E2" s="133"/>
      <c r="F2" s="13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4" t="s">
        <v>26</v>
      </c>
      <c r="C3" s="134"/>
      <c r="D3" s="134"/>
      <c r="E3" s="133" t="s">
        <v>27</v>
      </c>
      <c r="F3" s="133"/>
      <c r="N3" s="10" t="s">
        <v>4</v>
      </c>
      <c r="O3" s="11"/>
      <c r="P3" s="12">
        <f>+O7</f>
        <v>10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0.259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1.49</v>
      </c>
      <c r="N5" s="119" t="s">
        <v>8</v>
      </c>
      <c r="O5" s="119"/>
      <c r="P5" s="22">
        <f>P1-P2-P3-P4</f>
        <v>365.966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 t="s">
        <v>58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aca="true" t="shared" si="0" ref="G7:O7">SUM(G11:G100)</f>
        <v>274</v>
      </c>
      <c r="H7" s="25">
        <f t="shared" si="0"/>
        <v>70.96600000000001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305</v>
      </c>
      <c r="N7" s="66">
        <f t="shared" si="0"/>
        <v>375.966</v>
      </c>
      <c r="O7" s="67">
        <f t="shared" si="0"/>
        <v>10</v>
      </c>
      <c r="P7" s="13">
        <f>+N7-SUM(I7:M7)</f>
        <v>70.96600000000001</v>
      </c>
    </row>
    <row r="8" spans="1:18" ht="36" customHeight="1" thickBot="1" thickTop="1">
      <c r="A8" s="139"/>
      <c r="B8" s="64"/>
      <c r="C8" s="140" t="s">
        <v>13</v>
      </c>
      <c r="D8" s="141" t="s">
        <v>25</v>
      </c>
      <c r="E8" s="110" t="s">
        <v>14</v>
      </c>
      <c r="F8" s="142" t="s">
        <v>35</v>
      </c>
      <c r="G8" s="143" t="s">
        <v>15</v>
      </c>
      <c r="H8" s="146" t="s">
        <v>16</v>
      </c>
      <c r="I8" s="108" t="s">
        <v>39</v>
      </c>
      <c r="J8" s="108" t="s">
        <v>41</v>
      </c>
      <c r="K8" s="108" t="s">
        <v>40</v>
      </c>
      <c r="L8" s="150" t="s">
        <v>37</v>
      </c>
      <c r="M8" s="151"/>
      <c r="N8" s="145" t="s">
        <v>17</v>
      </c>
      <c r="O8" s="149" t="s">
        <v>18</v>
      </c>
      <c r="P8" s="136" t="s">
        <v>19</v>
      </c>
      <c r="R8" s="2"/>
    </row>
    <row r="9" spans="1:18" ht="36" customHeight="1" thickBot="1" thickTop="1">
      <c r="A9" s="128"/>
      <c r="B9" s="64" t="s">
        <v>12</v>
      </c>
      <c r="C9" s="110"/>
      <c r="D9" s="110"/>
      <c r="E9" s="110"/>
      <c r="F9" s="142"/>
      <c r="G9" s="143"/>
      <c r="H9" s="147"/>
      <c r="I9" s="109" t="s">
        <v>39</v>
      </c>
      <c r="J9" s="109"/>
      <c r="K9" s="109" t="s">
        <v>38</v>
      </c>
      <c r="L9" s="137" t="s">
        <v>23</v>
      </c>
      <c r="M9" s="144" t="s">
        <v>24</v>
      </c>
      <c r="N9" s="125"/>
      <c r="O9" s="135"/>
      <c r="P9" s="136"/>
      <c r="R9" s="2"/>
    </row>
    <row r="10" spans="1:18" ht="37.5" customHeight="1" thickBot="1" thickTop="1">
      <c r="A10" s="128"/>
      <c r="B10" s="55"/>
      <c r="C10" s="110"/>
      <c r="D10" s="110"/>
      <c r="E10" s="110"/>
      <c r="F10" s="142"/>
      <c r="G10" s="26" t="s">
        <v>20</v>
      </c>
      <c r="H10" s="148"/>
      <c r="I10" s="109"/>
      <c r="J10" s="109"/>
      <c r="K10" s="109"/>
      <c r="L10" s="154"/>
      <c r="M10" s="118"/>
      <c r="N10" s="125"/>
      <c r="O10" s="135"/>
      <c r="P10" s="136"/>
      <c r="R10" s="2"/>
    </row>
    <row r="11" spans="1:18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 aca="true" t="shared" si="1" ref="N11:N18">SUM(H11:M11)</f>
        <v>0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40737</v>
      </c>
      <c r="C12" s="29"/>
      <c r="D12" s="44" t="s">
        <v>59</v>
      </c>
      <c r="E12" s="69"/>
      <c r="F12" s="69" t="s">
        <v>60</v>
      </c>
      <c r="G12" s="101"/>
      <c r="H12" s="106">
        <f aca="true" t="shared" si="2" ref="H12:H75">IF($E$3="si",($H$5/$H$6*G12),IF($E$3="no",G12*$H$4,0))</f>
        <v>0</v>
      </c>
      <c r="I12" s="72"/>
      <c r="J12" s="72"/>
      <c r="K12" s="34"/>
      <c r="L12" s="35"/>
      <c r="M12" s="37">
        <v>10</v>
      </c>
      <c r="N12" s="39">
        <f t="shared" si="1"/>
        <v>10</v>
      </c>
      <c r="O12" s="43">
        <v>10</v>
      </c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40738</v>
      </c>
      <c r="C13" s="29"/>
      <c r="D13" s="29" t="s">
        <v>56</v>
      </c>
      <c r="E13" s="69"/>
      <c r="F13" s="69"/>
      <c r="G13" s="101">
        <v>137</v>
      </c>
      <c r="H13" s="106">
        <f t="shared" si="2"/>
        <v>35.483000000000004</v>
      </c>
      <c r="I13" s="72"/>
      <c r="J13" s="72"/>
      <c r="K13" s="34"/>
      <c r="L13" s="35"/>
      <c r="M13" s="37"/>
      <c r="N13" s="39">
        <f t="shared" si="1"/>
        <v>35.483000000000004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40742</v>
      </c>
      <c r="C14" s="29"/>
      <c r="D14" s="29" t="s">
        <v>57</v>
      </c>
      <c r="E14" s="69"/>
      <c r="F14" s="69"/>
      <c r="G14" s="101">
        <v>137</v>
      </c>
      <c r="H14" s="106">
        <f t="shared" si="2"/>
        <v>35.483000000000004</v>
      </c>
      <c r="I14" s="72"/>
      <c r="J14" s="72"/>
      <c r="K14" s="34"/>
      <c r="L14" s="35"/>
      <c r="M14" s="37"/>
      <c r="N14" s="39">
        <f t="shared" si="1"/>
        <v>35.483000000000004</v>
      </c>
      <c r="O14" s="43"/>
      <c r="P14" s="41">
        <f t="shared" si="3"/>
      </c>
      <c r="R14" s="2"/>
    </row>
    <row r="15" spans="1:18" ht="30" customHeight="1">
      <c r="A15" s="42">
        <v>5</v>
      </c>
      <c r="B15" s="28">
        <v>40756</v>
      </c>
      <c r="C15" s="29"/>
      <c r="D15" s="29" t="s">
        <v>61</v>
      </c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>
        <v>295</v>
      </c>
      <c r="N15" s="39">
        <f t="shared" si="1"/>
        <v>295</v>
      </c>
      <c r="O15" s="43"/>
      <c r="P15" s="41">
        <f t="shared" si="3"/>
      </c>
      <c r="R15" s="2"/>
    </row>
    <row r="16" spans="1:18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1"/>
        <v>0</v>
      </c>
      <c r="O16" s="43"/>
      <c r="P16" s="41">
        <f t="shared" si="3"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1"/>
        <v>0</v>
      </c>
      <c r="O17" s="43"/>
      <c r="P17" s="41">
        <f t="shared" si="3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1"/>
        <v>0</v>
      </c>
      <c r="O18" s="43"/>
      <c r="P18" s="41">
        <f t="shared" si="3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3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>
        <f t="shared" si="3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>
        <f t="shared" si="3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>
        <f t="shared" si="3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72">
        <f aca="true" t="shared" si="5" ref="H76:H100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aca="true" t="shared" si="6" ref="N89:N100">SUM(H89:M89)</f>
        <v>0</v>
      </c>
      <c r="O89" s="43"/>
      <c r="P89" s="41">
        <f aca="true" t="shared" si="7" ref="P89:P100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2" spans="1:17" ht="16.5">
      <c r="A102" s="60"/>
      <c r="B102" s="61"/>
      <c r="C102" s="61"/>
      <c r="D102" s="61"/>
      <c r="E102" s="61"/>
      <c r="F102" s="61"/>
      <c r="G102" s="61"/>
      <c r="H102" s="61"/>
      <c r="I102" s="61"/>
      <c r="J102" s="107"/>
      <c r="K102" s="107"/>
      <c r="L102" s="61"/>
      <c r="M102" s="61"/>
      <c r="N102" s="61"/>
      <c r="O102" s="61"/>
      <c r="P102" s="107"/>
      <c r="Q102" s="3"/>
    </row>
    <row r="103" spans="1:17" ht="16.5">
      <c r="A103" s="84"/>
      <c r="B103" s="85"/>
      <c r="C103" s="86"/>
      <c r="D103" s="87"/>
      <c r="E103" s="87"/>
      <c r="F103" s="88"/>
      <c r="G103" s="89"/>
      <c r="H103" s="90"/>
      <c r="I103" s="91"/>
      <c r="J103" s="107"/>
      <c r="K103" s="107"/>
      <c r="L103" s="91"/>
      <c r="M103" s="91"/>
      <c r="N103" s="92"/>
      <c r="O103" s="93"/>
      <c r="P103" s="107"/>
      <c r="Q103" s="3"/>
    </row>
    <row r="104" spans="1:17" ht="16.5">
      <c r="A104" s="60"/>
      <c r="B104" s="78" t="s">
        <v>43</v>
      </c>
      <c r="C104" s="78"/>
      <c r="D104" s="78"/>
      <c r="E104" s="61"/>
      <c r="F104" s="61"/>
      <c r="G104" s="78" t="s">
        <v>45</v>
      </c>
      <c r="H104" s="78"/>
      <c r="I104" s="78"/>
      <c r="J104" s="107"/>
      <c r="K104" s="107"/>
      <c r="L104" s="78" t="s">
        <v>44</v>
      </c>
      <c r="M104" s="78"/>
      <c r="N104" s="78"/>
      <c r="O104" s="61"/>
      <c r="P104" s="107"/>
      <c r="Q104" s="3"/>
    </row>
    <row r="105" spans="1:17" ht="16.5">
      <c r="A105" s="60"/>
      <c r="B105" s="61"/>
      <c r="C105" s="61"/>
      <c r="D105" s="61"/>
      <c r="E105" s="61"/>
      <c r="F105" s="61"/>
      <c r="G105" s="61"/>
      <c r="H105" s="61"/>
      <c r="I105" s="61"/>
      <c r="J105" s="107"/>
      <c r="K105" s="107"/>
      <c r="L105" s="61"/>
      <c r="M105" s="61"/>
      <c r="N105" s="61"/>
      <c r="O105" s="61"/>
      <c r="P105" s="107"/>
      <c r="Q105" s="3"/>
    </row>
    <row r="106" spans="1:17" ht="16.5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03 N11:N100">
      <formula1>0</formula1>
    </dataValidation>
    <dataValidation type="decimal" operator="greaterThanOrEqual" allowBlank="1" showErrorMessage="1" errorTitle="Valore" error="Inserire un numero maggiore o uguale a 0 (zero)!" sqref="H103:M103 L11:M83 K17:K83 H84:M100 H11:K11 H12:J83">
      <formula1>0</formula1>
    </dataValidation>
    <dataValidation type="textLength" operator="greaterThan" allowBlank="1" showErrorMessage="1" sqref="D103:E103 E79:F83 F19:F77 D84:E100">
      <formula1>1</formula1>
    </dataValidation>
    <dataValidation type="textLength" operator="greaterThan" sqref="F103 G79:G83 G19:G76 F84:F100">
      <formula1>1</formula1>
    </dataValidation>
    <dataValidation type="date" operator="greaterThanOrEqual" showErrorMessage="1" errorTitle="Data" error="Inserire una data superiore al 1/11/2000" sqref="B103 C12 B11:B12 B79:B100">
      <formula1>36831</formula1>
    </dataValidation>
    <dataValidation type="textLength" operator="greaterThan" allowBlank="1" sqref="C103 D12 D77 D79:D83 C84:C10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Mostapha Maanna</cp:lastModifiedBy>
  <cp:lastPrinted>2011-07-28T13:07:12Z</cp:lastPrinted>
  <dcterms:created xsi:type="dcterms:W3CDTF">2007-03-06T14:42:56Z</dcterms:created>
  <dcterms:modified xsi:type="dcterms:W3CDTF">2011-08-02T15:34:05Z</dcterms:modified>
  <cp:category/>
  <cp:version/>
  <cp:contentType/>
  <cp:contentStatus/>
  <cp:revision>1</cp:revision>
</cp:coreProperties>
</file>