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 (2)" sheetId="1" r:id="rId1"/>
    <sheet name="Nota Spese Estero" sheetId="2" r:id="rId2"/>
    <sheet name="Chart1" sheetId="3" r:id="rId3"/>
    <sheet name="Nota Spese Italia" sheetId="4" r:id="rId4"/>
  </sheets>
  <definedNames>
    <definedName name="_xlnm.Print_Area" localSheetId="1">'Nota Spese Estero'!$A$1:$R$43</definedName>
    <definedName name="_xlnm.Print_Area" localSheetId="0">'Nota Spese Estero (2)'!$A$1:$R$43</definedName>
    <definedName name="_xlnm.Print_Area" localSheetId="3">'Nota Spese Italia'!$A$1:$S$91</definedName>
    <definedName name="_xlnm.Print_Titles" localSheetId="1">'Nota Spese Estero'!$1:$10</definedName>
    <definedName name="_xlnm.Print_Titles" localSheetId="0">'Nota Spese Estero (2)'!$1:$10</definedName>
    <definedName name="_xlnm.Print_Titles" localSheetId="3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<sst xmlns="http://schemas.openxmlformats.org/spreadsheetml/2006/main" count="236" uniqueCount="79">
  <si>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</si>
  <si>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</si>
  <si>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</si>
  <si>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</si>
  <si>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</si>
  <si>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</si>
  <si>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</si>
  <si>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</si>
  <si>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</si>
  <si>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</si>
  <si>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</si>
  <si>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</si>
  <si>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</si>
  <si>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</si>
  <si>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</si>
  <si>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</si>
  <si>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</si>
  <si>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</si>
  <si>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</si>
  <si>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</si>
  <si>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</si>
  <si>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</si>
  <si>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</si>
  <si>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</si>
  <si>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</si>
  <si>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</si>
  <si>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</si>
  <si>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</si>
  <si>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</si>
  <si>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</si>
  <si>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</si>
  <si>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</si>
  <si>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</si>
  <si>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</si>
  <si>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</si>
  <si>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</si>
  <si>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</si>
  <si>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</si>
  <si>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</si>
  <si>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</si>
  <si>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</si>
  <si>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</si>
  <si>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</si>
  <si>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</si>
  <si>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</si>
  <si>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</si>
  <si>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Marco Valleri</t>
  </si>
  <si>
    <t>Parigi</t>
  </si>
  <si>
    <t>Milano</t>
  </si>
  <si>
    <t>pasto</t>
  </si>
  <si>
    <t>milano</t>
  </si>
  <si>
    <t>LUGLIO_11</t>
  </si>
  <si>
    <t>ISS Praga</t>
  </si>
  <si>
    <t>Parcheggio ParkToFly</t>
  </si>
  <si>
    <t>(importi in Corona Ceca)</t>
  </si>
  <si>
    <t>07_01</t>
  </si>
  <si>
    <t>Praga</t>
  </si>
  <si>
    <t>pasto X 6</t>
  </si>
  <si>
    <t>Nizza</t>
  </si>
  <si>
    <t>Hotel + extra</t>
  </si>
  <si>
    <t>pasto X 3</t>
  </si>
  <si>
    <t>San Remo</t>
  </si>
  <si>
    <t>(importi in Dirham Marocchino)</t>
  </si>
  <si>
    <t>Marocco</t>
  </si>
  <si>
    <t>taxi</t>
  </si>
  <si>
    <t>treno cadorna malpensa</t>
  </si>
  <si>
    <t>pasti, extra hotel X 2</t>
  </si>
  <si>
    <t>Rabat</t>
  </si>
  <si>
    <t>Roma - capodichino</t>
  </si>
  <si>
    <t>secure bag</t>
  </si>
  <si>
    <t>Capodichino</t>
  </si>
  <si>
    <t>personale</t>
  </si>
  <si>
    <t>Training panama</t>
  </si>
  <si>
    <t>farmacia X partner</t>
  </si>
  <si>
    <t>pickup aeroporto</t>
  </si>
  <si>
    <t>training uae</t>
  </si>
  <si>
    <t>training turchia</t>
  </si>
  <si>
    <t>pasti + metro</t>
  </si>
  <si>
    <t>Spesa personale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</si>
</sst>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38" fontId="2" fillId="0" borderId="56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57" xfId="0" applyNumberFormat="1" applyFont="1" applyBorder="1" applyAlignment="1" applyProtection="1">
      <alignment horizontal="right" vertical="center"/>
      <protection locked="0"/>
    </xf>
    <xf numFmtId="171" fontId="2" fillId="0" borderId="5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49" fontId="3" fillId="34" borderId="59" xfId="0" applyNumberFormat="1" applyFont="1" applyFill="1" applyBorder="1" applyAlignment="1" applyProtection="1">
      <alignment horizontal="left" vertical="center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0" fontId="2" fillId="41" borderId="61" xfId="0" applyNumberFormat="1" applyFont="1" applyFill="1" applyBorder="1" applyAlignment="1" applyProtection="1">
      <alignment horizontal="center" vertical="center"/>
      <protection/>
    </xf>
    <xf numFmtId="0" fontId="2" fillId="41" borderId="62" xfId="0" applyNumberFormat="1" applyFont="1" applyFill="1" applyBorder="1" applyAlignment="1" applyProtection="1">
      <alignment horizontal="center" vertical="center"/>
      <protection/>
    </xf>
    <xf numFmtId="0" fontId="2" fillId="41" borderId="63" xfId="0" applyNumberFormat="1" applyFont="1" applyFill="1" applyBorder="1" applyAlignment="1" applyProtection="1">
      <alignment horizontal="center" vertical="center"/>
      <protection/>
    </xf>
    <xf numFmtId="38" fontId="2" fillId="36" borderId="64" xfId="0" applyNumberFormat="1" applyFont="1" applyFill="1" applyBorder="1" applyAlignment="1" applyProtection="1">
      <alignment horizontal="center" vertical="center"/>
      <protection/>
    </xf>
    <xf numFmtId="38" fontId="2" fillId="36" borderId="65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3" fillId="33" borderId="80" xfId="0" applyFont="1" applyFill="1" applyBorder="1" applyAlignment="1" applyProtection="1">
      <alignment horizontal="center" vertical="center" wrapText="1"/>
      <protection/>
    </xf>
    <xf numFmtId="0" fontId="3" fillId="33" borderId="79" xfId="0" applyFont="1" applyFill="1" applyBorder="1" applyAlignment="1" applyProtection="1">
      <alignment horizontal="center" vertical="center" wrapText="1"/>
      <protection/>
    </xf>
    <xf numFmtId="0" fontId="2" fillId="37" borderId="81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4" fontId="2" fillId="0" borderId="85" xfId="0" applyNumberFormat="1" applyFont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3" fillId="39" borderId="65" xfId="0" applyFont="1" applyFill="1" applyBorder="1" applyAlignment="1" applyProtection="1">
      <alignment horizontal="center" vertical="center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8" fontId="3" fillId="0" borderId="45" xfId="0" applyNumberFormat="1" applyFont="1" applyBorder="1" applyAlignment="1" applyProtection="1">
      <alignment horizontal="righ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"/>
          <c:w val="0.624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'Nota Spese Italia'!$B$1:$B$10</c:f>
              <c:strCache>
                <c:ptCount val="1"/>
                <c:pt idx="0">
                  <c:v>Nominativo Responsabile AUTO AZIENDALI Num. Scontrini Allegati: (importi in Euro € ) DATA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Italia'!$B$11:$B$87</c:f>
              <c:numCache>
                <c:ptCount val="29"/>
                <c:pt idx="0">
                  <c:v>40708</c:v>
                </c:pt>
                <c:pt idx="1">
                  <c:v>40708</c:v>
                </c:pt>
                <c:pt idx="2">
                  <c:v>40717</c:v>
                </c:pt>
                <c:pt idx="3">
                  <c:v>40717</c:v>
                </c:pt>
                <c:pt idx="4">
                  <c:v>40721</c:v>
                </c:pt>
                <c:pt idx="5">
                  <c:v>40721</c:v>
                </c:pt>
                <c:pt idx="6">
                  <c:v>40721</c:v>
                </c:pt>
                <c:pt idx="7">
                  <c:v>40722</c:v>
                </c:pt>
                <c:pt idx="8">
                  <c:v>40721</c:v>
                </c:pt>
                <c:pt idx="9">
                  <c:v>40721</c:v>
                </c:pt>
                <c:pt idx="10">
                  <c:v>40725</c:v>
                </c:pt>
                <c:pt idx="11">
                  <c:v>40730</c:v>
                </c:pt>
                <c:pt idx="12">
                  <c:v>40731</c:v>
                </c:pt>
                <c:pt idx="13">
                  <c:v>40731</c:v>
                </c:pt>
                <c:pt idx="14">
                  <c:v>40746</c:v>
                </c:pt>
                <c:pt idx="15">
                  <c:v>40736</c:v>
                </c:pt>
                <c:pt idx="16">
                  <c:v>40733</c:v>
                </c:pt>
                <c:pt idx="17">
                  <c:v>40735</c:v>
                </c:pt>
                <c:pt idx="18">
                  <c:v>40739</c:v>
                </c:pt>
                <c:pt idx="19">
                  <c:v>40738</c:v>
                </c:pt>
                <c:pt idx="20">
                  <c:v>40737</c:v>
                </c:pt>
                <c:pt idx="21">
                  <c:v>40736</c:v>
                </c:pt>
                <c:pt idx="22">
                  <c:v>40742</c:v>
                </c:pt>
                <c:pt idx="23">
                  <c:v>40744</c:v>
                </c:pt>
                <c:pt idx="24">
                  <c:v>40743</c:v>
                </c:pt>
                <c:pt idx="25">
                  <c:v>40745</c:v>
                </c:pt>
                <c:pt idx="26">
                  <c:v>40715</c:v>
                </c:pt>
                <c:pt idx="27">
                  <c:v>40716</c:v>
                </c:pt>
                <c:pt idx="28">
                  <c:v>40746</c:v>
                </c:pt>
              </c:numCache>
            </c:numRef>
          </c:val>
        </c:ser>
        <c:ser>
          <c:idx val="1"/>
          <c:order val="1"/>
          <c:tx>
            <c:strRef>
              <c:f>'Nota Spese Italia'!$C$1:$C$10</c:f>
              <c:strCache>
                <c:ptCount val="1"/>
                <c:pt idx="0">
                  <c:v>Nominativo Responsabile AUTO AZIENDALI Num. Scontrini Allegati: (importi in Euro € ) COMMESSA DATA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Italia'!$C$11:$C$87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'Nota Spese Italia'!$D$1:$D$10</c:f>
              <c:strCache>
                <c:ptCount val="1"/>
                <c:pt idx="0">
                  <c:v>Nominativo Responsabile AUTO AZIENDALI Num. Scontrini Allegati: (importi in Euro € ) SPESE ITALIA DESCRIZIONE 
(specificare tipologia di spesa) DATA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Italia'!$D$11:$D$87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'Nota Spese Italia'!$E$1:$E$10</c:f>
              <c:strCache>
                <c:ptCount val="1"/>
                <c:pt idx="0">
                  <c:v>Fulvio de Giovanni Marco Valleri no 29 TOTALI DEL MESE Indirizzo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Italia'!$E$11:$E$87</c:f>
              <c:numCache>
                <c:ptCount val="29"/>
              </c:numCache>
            </c:numRef>
          </c:val>
        </c:ser>
        <c:ser>
          <c:idx val="4"/>
          <c:order val="4"/>
          <c:tx>
            <c:strRef>
              <c:f>'Nota Spese Italia'!$F$1:$F$10</c:f>
              <c:strCache>
                <c:ptCount val="1"/>
                <c:pt idx="0">
                  <c:v>Fulvio de Giovanni Marco Valleri no 29 TOTALI DEL MESE Città
(Inserire "Milano" o altra città ove è stata effettuata la spesa)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Italia'!$F$11:$F$87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5"/>
          <c:order val="5"/>
          <c:tx>
            <c:strRef>
              <c:f>'Nota Spese Italia'!$G$1:$G$10</c:f>
              <c:strCache>
                <c:ptCount val="1"/>
                <c:pt idx="0">
                  <c:v>MESE Costo KM ACI -  Costo carburante -  Consumo autovettura - 0 AUTO KM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Italia'!$G$11:$G$87</c:f>
              <c:numCache>
                <c:ptCount val="29"/>
              </c:numCache>
            </c:numRef>
          </c:val>
        </c:ser>
        <c:ser>
          <c:idx val="6"/>
          <c:order val="6"/>
          <c:tx>
            <c:strRef>
              <c:f>'Nota Spese Italia'!$H$1:$H$10</c:f>
              <c:strCache>
                <c:ptCount val="1"/>
                <c:pt idx="0">
                  <c:v>LUGLIO_11  € 1,00   € 1,11  11,11 km/l 0 RIMBORSO CARBURANTE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Italia'!$H$11:$H$87</c:f>
              <c:numCache>
                <c:ptCount val="29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7"/>
          <c:order val="7"/>
          <c:tx>
            <c:strRef>
              <c:f>'Nota Spese Italia'!$I$1:$I$10</c:f>
              <c:strCache>
                <c:ptCount val="1"/>
                <c:pt idx="0">
                  <c:v>LUGLIO_11  € 1,00   € 1,11  11,11 km/l € 38,00 SPESE AUTO (PARK / AUTOSTRADA / ECC) SPESE AUTO (PARK / AUTOSTRADA / ECC)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Italia'!$I$11:$I$87</c:f>
              <c:numCache>
                <c:ptCount val="29"/>
                <c:pt idx="0">
                  <c:v>38</c:v>
                </c:pt>
              </c:numCache>
            </c:numRef>
          </c:val>
        </c:ser>
        <c:ser>
          <c:idx val="8"/>
          <c:order val="8"/>
          <c:tx>
            <c:strRef>
              <c:f>'Nota Spese Italia'!$J$1:$J$10</c:f>
              <c:strCache>
                <c:ptCount val="1"/>
                <c:pt idx="0">
                  <c:v>LUGLIO_11  € 1,00   € 1,11  11,11 km/l € 158,90 VARIE VIAGGI (Taxi, Bus ecc) SPESE AUTO (PARK / AUTOSTRADA / ECC)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Italia'!$J$11:$J$87</c:f>
              <c:numCache>
                <c:ptCount val="29"/>
                <c:pt idx="2">
                  <c:v>12.9</c:v>
                </c:pt>
                <c:pt idx="3">
                  <c:v>11</c:v>
                </c:pt>
                <c:pt idx="7">
                  <c:v>20</c:v>
                </c:pt>
                <c:pt idx="8">
                  <c:v>20</c:v>
                </c:pt>
                <c:pt idx="16">
                  <c:v>95</c:v>
                </c:pt>
              </c:numCache>
            </c:numRef>
          </c:val>
        </c:ser>
        <c:ser>
          <c:idx val="9"/>
          <c:order val="9"/>
          <c:tx>
            <c:strRef>
              <c:f>'Nota Spese Italia'!$K$1:$K$10</c:f>
              <c:strCache>
                <c:ptCount val="1"/>
                <c:pt idx="0">
                  <c:v>LUGLIO_11  € 1,00   € 1,11  11,11 km/l € 18,40 VARIE (Acquisti on-line, ricariche telefoniche ecc) VARIE (Taxi / BUS / VARIE)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Italia'!$K$11:$K$87</c:f>
              <c:numCache>
                <c:ptCount val="29"/>
                <c:pt idx="9">
                  <c:v>9.9</c:v>
                </c:pt>
                <c:pt idx="15">
                  <c:v>8.5</c:v>
                </c:pt>
              </c:numCache>
            </c:numRef>
          </c:val>
        </c:ser>
        <c:ser>
          <c:idx val="10"/>
          <c:order val="10"/>
          <c:tx>
            <c:strRef>
              <c:f>'Nota Spese Italia'!$L$1:$L$10</c:f>
              <c:strCache>
                <c:ptCount val="1"/>
                <c:pt idx="0">
                  <c:v>Check € 0,00 SPESE VITTO  / ALLOGGIO Fatture / Ricevute Fiscali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Italia'!$L$11:$L$87</c:f>
              <c:numCache>
                <c:ptCount val="29"/>
              </c:numCache>
            </c:numRef>
          </c:val>
        </c:ser>
        <c:ser>
          <c:idx val="11"/>
          <c:order val="11"/>
          <c:tx>
            <c:strRef>
              <c:f>'Nota Spese Italia'!$M$1:$M$10</c:f>
              <c:strCache>
                <c:ptCount val="1"/>
                <c:pt idx="0">
                  <c:v>0,00 € 1.626,15 Scontrini Fiscali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Italia'!$M$11:$M$87</c:f>
              <c:numCache>
                <c:ptCount val="29"/>
                <c:pt idx="1">
                  <c:v>4.8</c:v>
                </c:pt>
                <c:pt idx="4">
                  <c:v>7</c:v>
                </c:pt>
                <c:pt idx="5">
                  <c:v>42</c:v>
                </c:pt>
                <c:pt idx="6">
                  <c:v>8.8</c:v>
                </c:pt>
                <c:pt idx="11">
                  <c:v>105.9</c:v>
                </c:pt>
                <c:pt idx="12">
                  <c:v>108.6</c:v>
                </c:pt>
                <c:pt idx="13">
                  <c:v>1</c:v>
                </c:pt>
                <c:pt idx="14">
                  <c:v>22.2</c:v>
                </c:pt>
                <c:pt idx="17">
                  <c:v>131.31</c:v>
                </c:pt>
                <c:pt idx="18">
                  <c:v>8</c:v>
                </c:pt>
                <c:pt idx="19">
                  <c:v>307</c:v>
                </c:pt>
                <c:pt idx="20">
                  <c:v>88.11</c:v>
                </c:pt>
                <c:pt idx="21">
                  <c:v>77.85</c:v>
                </c:pt>
                <c:pt idx="22">
                  <c:v>115.29</c:v>
                </c:pt>
                <c:pt idx="23">
                  <c:v>108.5</c:v>
                </c:pt>
                <c:pt idx="24">
                  <c:v>88.2</c:v>
                </c:pt>
                <c:pt idx="25">
                  <c:v>172</c:v>
                </c:pt>
                <c:pt idx="26">
                  <c:v>56</c:v>
                </c:pt>
                <c:pt idx="27">
                  <c:v>145.89</c:v>
                </c:pt>
                <c:pt idx="28">
                  <c:v>27.7</c:v>
                </c:pt>
              </c:numCache>
            </c:numRef>
          </c:val>
        </c:ser>
        <c:ser>
          <c:idx val="12"/>
          <c:order val="12"/>
          <c:tx>
            <c:strRef>
              <c:f>'Nota Spese Italia'!$N$1:$N$10</c:f>
              <c:strCache>
                <c:ptCount val="1"/>
                <c:pt idx="0">
                  <c:v>Totale Rimb. Spese - Anticipo contanti/banca Anticipo carta di credito Saldo a debito mese precedente TOTALE DOVUTO € 1.841,45 Totale SPESA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Italia'!$N$11:$N$87</c:f>
              <c:numCache>
                <c:ptCount val="29"/>
                <c:pt idx="0">
                  <c:v>38</c:v>
                </c:pt>
                <c:pt idx="1">
                  <c:v>4.8</c:v>
                </c:pt>
                <c:pt idx="2">
                  <c:v>12.9</c:v>
                </c:pt>
                <c:pt idx="3">
                  <c:v>11</c:v>
                </c:pt>
                <c:pt idx="4">
                  <c:v>7</c:v>
                </c:pt>
                <c:pt idx="5">
                  <c:v>42</c:v>
                </c:pt>
                <c:pt idx="6">
                  <c:v>8.8</c:v>
                </c:pt>
                <c:pt idx="7">
                  <c:v>20</c:v>
                </c:pt>
                <c:pt idx="8">
                  <c:v>20</c:v>
                </c:pt>
                <c:pt idx="9">
                  <c:v>9.9</c:v>
                </c:pt>
                <c:pt idx="11">
                  <c:v>105.9</c:v>
                </c:pt>
                <c:pt idx="12">
                  <c:v>108.6</c:v>
                </c:pt>
                <c:pt idx="13">
                  <c:v>1</c:v>
                </c:pt>
                <c:pt idx="14">
                  <c:v>22.2</c:v>
                </c:pt>
                <c:pt idx="15">
                  <c:v>8.5</c:v>
                </c:pt>
                <c:pt idx="16">
                  <c:v>95</c:v>
                </c:pt>
                <c:pt idx="17">
                  <c:v>131.31</c:v>
                </c:pt>
                <c:pt idx="18">
                  <c:v>8</c:v>
                </c:pt>
                <c:pt idx="19">
                  <c:v>307</c:v>
                </c:pt>
                <c:pt idx="20">
                  <c:v>88.11</c:v>
                </c:pt>
                <c:pt idx="21">
                  <c:v>77.85</c:v>
                </c:pt>
                <c:pt idx="22">
                  <c:v>115.29</c:v>
                </c:pt>
                <c:pt idx="23">
                  <c:v>108.5</c:v>
                </c:pt>
                <c:pt idx="24">
                  <c:v>88.2</c:v>
                </c:pt>
                <c:pt idx="25">
                  <c:v>172</c:v>
                </c:pt>
                <c:pt idx="26">
                  <c:v>56</c:v>
                </c:pt>
                <c:pt idx="27">
                  <c:v>145.89</c:v>
                </c:pt>
                <c:pt idx="28">
                  <c:v>27.7</c:v>
                </c:pt>
              </c:numCache>
            </c:numRef>
          </c:val>
        </c:ser>
        <c:ser>
          <c:idx val="13"/>
          <c:order val="13"/>
          <c:tx>
            <c:strRef>
              <c:f>'Nota Spese Italia'!$O$1:$O$10</c:f>
              <c:strCache>
                <c:ptCount val="1"/>
                <c:pt idx="0">
                  <c:v>Totale Rimb. Spese - Anticipo contanti/banca Anticipo carta di credito Saldo a debito mese precedente TOTALE DOVUTO € 1.681,45 di cui SPESA TOTALE CON CARTA CREDITO AZIENDALE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Italia'!$O$11:$O$88</c:f>
              <c:numCache>
                <c:ptCount val="30"/>
                <c:pt idx="0">
                  <c:v>38</c:v>
                </c:pt>
                <c:pt idx="4">
                  <c:v>7</c:v>
                </c:pt>
                <c:pt idx="5">
                  <c:v>42</c:v>
                </c:pt>
                <c:pt idx="6">
                  <c:v>8.8</c:v>
                </c:pt>
                <c:pt idx="10">
                  <c:v>81</c:v>
                </c:pt>
                <c:pt idx="11">
                  <c:v>105.9</c:v>
                </c:pt>
                <c:pt idx="12">
                  <c:v>108.6</c:v>
                </c:pt>
                <c:pt idx="17">
                  <c:v>131.31</c:v>
                </c:pt>
                <c:pt idx="19">
                  <c:v>307</c:v>
                </c:pt>
                <c:pt idx="20">
                  <c:v>88.11</c:v>
                </c:pt>
                <c:pt idx="21">
                  <c:v>77.85</c:v>
                </c:pt>
                <c:pt idx="22">
                  <c:v>115.29</c:v>
                </c:pt>
                <c:pt idx="23">
                  <c:v>108.5</c:v>
                </c:pt>
                <c:pt idx="24">
                  <c:v>88.2</c:v>
                </c:pt>
                <c:pt idx="25">
                  <c:v>172</c:v>
                </c:pt>
                <c:pt idx="26">
                  <c:v>56</c:v>
                </c:pt>
                <c:pt idx="27">
                  <c:v>145.89</c:v>
                </c:pt>
              </c:numCache>
            </c:numRef>
          </c:val>
        </c:ser>
        <c:ser>
          <c:idx val="14"/>
          <c:order val="14"/>
          <c:tx>
            <c:strRef>
              <c:f>'Nota Spese Italia'!$P$1:$P$10</c:f>
              <c:strCache>
                <c:ptCount val="1"/>
                <c:pt idx="0">
                  <c:v> € 1.841,45   € 1.681,45   € 160,00  0,00 Indeducibile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Italia'!$P$11:$P$88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'Nota Spese Italia'!$Q$1:$Q$10</c:f>
              <c:strCache>
                <c:ptCount val="1"/>
                <c:pt idx="0">
                  <c:v>si no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'Nota Spese Italia'!$A$11:$A$88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'Nota Spese Italia'!$Q$11:$Q$88</c:f>
              <c:numCache>
                <c:ptCount val="30"/>
              </c:numCache>
            </c:numRef>
          </c:val>
        </c:ser>
        <c:axId val="6141794"/>
        <c:axId val="55276147"/>
      </c:barChart>
      <c:catAx>
        <c:axId val="614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6147"/>
        <c:crosses val="autoZero"/>
        <c:auto val="1"/>
        <c:lblOffset val="100"/>
        <c:tickLblSkip val="1"/>
        <c:noMultiLvlLbl val="0"/>
      </c:catAx>
      <c:valAx>
        <c:axId val="55276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5"/>
          <c:y val="0.0135"/>
          <c:w val="0.3375"/>
          <c:h val="0.9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55" zoomScaleSheetLayoutView="55" zoomScalePageLayoutView="0" workbookViewId="0" topLeftCell="G1">
      <pane ySplit="5" topLeftCell="A6" activePane="bottomLeft" state="frozen"/>
      <selection pane="topLeft" activeCell="A1" sqref="A1"/>
      <selection pane="bottomLeft" activeCell="R15" sqref="R15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15" t="s">
        <v>0</v>
      </c>
      <c r="C1" s="115"/>
      <c r="D1" s="116" t="s">
        <v>45</v>
      </c>
      <c r="E1" s="116"/>
      <c r="F1" s="51">
        <v>40725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1910</v>
      </c>
      <c r="Q1" s="3" t="s">
        <v>28</v>
      </c>
    </row>
    <row r="2" spans="1:17" s="8" customFormat="1" ht="57.75" customHeight="1">
      <c r="A2" s="4"/>
      <c r="B2" s="117" t="s">
        <v>2</v>
      </c>
      <c r="C2" s="117"/>
      <c r="D2" s="116"/>
      <c r="E2" s="116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7" t="s">
        <v>26</v>
      </c>
      <c r="C3" s="117"/>
      <c r="D3" s="116" t="s">
        <v>27</v>
      </c>
      <c r="E3" s="116"/>
      <c r="N3" s="10" t="s">
        <v>4</v>
      </c>
      <c r="O3" s="11"/>
      <c r="P3" s="62">
        <f>+O7</f>
        <v>2810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</v>
      </c>
      <c r="N5" s="118" t="s">
        <v>8</v>
      </c>
      <c r="O5" s="118"/>
      <c r="P5" s="58">
        <f>P1-P2-P3-P4</f>
        <v>-900</v>
      </c>
      <c r="Q5" s="13"/>
    </row>
    <row r="6" spans="1:17" s="8" customFormat="1" ht="43.5" customHeight="1" thickBot="1" thickTop="1">
      <c r="A6" s="4"/>
      <c r="B6" s="56" t="s">
        <v>62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19" t="s">
        <v>30</v>
      </c>
      <c r="B7" s="120"/>
      <c r="C7" s="121"/>
      <c r="D7" s="122" t="s">
        <v>11</v>
      </c>
      <c r="E7" s="123"/>
      <c r="F7" s="123"/>
      <c r="G7" s="99">
        <f>SUM(G11:G27)</f>
        <v>0</v>
      </c>
      <c r="H7" s="97">
        <f aca="true" t="shared" si="0" ref="H7:O7">SUM(H11:H40)</f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1910</v>
      </c>
      <c r="N7" s="80">
        <f t="shared" si="0"/>
        <v>1910</v>
      </c>
      <c r="O7" s="83">
        <f t="shared" si="0"/>
        <v>2810</v>
      </c>
      <c r="P7" s="13">
        <f>+N7-SUM(H7:M7)</f>
        <v>0</v>
      </c>
    </row>
    <row r="8" spans="1:18" ht="36" customHeight="1" thickBot="1" thickTop="1">
      <c r="A8" s="124"/>
      <c r="B8" s="125" t="s">
        <v>12</v>
      </c>
      <c r="C8" s="125" t="s">
        <v>13</v>
      </c>
      <c r="D8" s="126" t="s">
        <v>25</v>
      </c>
      <c r="E8" s="125" t="s">
        <v>33</v>
      </c>
      <c r="F8" s="128" t="s">
        <v>32</v>
      </c>
      <c r="G8" s="129" t="s">
        <v>15</v>
      </c>
      <c r="H8" s="131" t="s">
        <v>16</v>
      </c>
      <c r="I8" s="132" t="s">
        <v>37</v>
      </c>
      <c r="J8" s="133" t="s">
        <v>39</v>
      </c>
      <c r="K8" s="133" t="s">
        <v>38</v>
      </c>
      <c r="L8" s="134" t="s">
        <v>22</v>
      </c>
      <c r="M8" s="135"/>
      <c r="N8" s="145" t="s">
        <v>17</v>
      </c>
      <c r="O8" s="136" t="s">
        <v>18</v>
      </c>
      <c r="P8" s="137" t="s">
        <v>19</v>
      </c>
      <c r="Q8" s="2"/>
      <c r="R8" s="138" t="s">
        <v>40</v>
      </c>
    </row>
    <row r="9" spans="1:18" ht="36" customHeight="1" thickBot="1" thickTop="1">
      <c r="A9" s="124"/>
      <c r="B9" s="125" t="s">
        <v>12</v>
      </c>
      <c r="C9" s="125"/>
      <c r="D9" s="127"/>
      <c r="E9" s="125"/>
      <c r="F9" s="128"/>
      <c r="G9" s="130"/>
      <c r="H9" s="131" t="s">
        <v>37</v>
      </c>
      <c r="I9" s="132" t="s">
        <v>37</v>
      </c>
      <c r="J9" s="132"/>
      <c r="K9" s="132" t="s">
        <v>36</v>
      </c>
      <c r="L9" s="141" t="s">
        <v>23</v>
      </c>
      <c r="M9" s="143" t="s">
        <v>24</v>
      </c>
      <c r="N9" s="145"/>
      <c r="O9" s="136"/>
      <c r="P9" s="137"/>
      <c r="Q9" s="2"/>
      <c r="R9" s="139"/>
    </row>
    <row r="10" spans="1:18" ht="37.5" customHeight="1" thickBot="1" thickTop="1">
      <c r="A10" s="124"/>
      <c r="B10" s="125"/>
      <c r="C10" s="125"/>
      <c r="D10" s="127"/>
      <c r="E10" s="125"/>
      <c r="F10" s="128"/>
      <c r="G10" s="96" t="s">
        <v>20</v>
      </c>
      <c r="H10" s="131"/>
      <c r="I10" s="132"/>
      <c r="J10" s="132"/>
      <c r="K10" s="132"/>
      <c r="L10" s="142"/>
      <c r="M10" s="144"/>
      <c r="N10" s="145"/>
      <c r="O10" s="136"/>
      <c r="P10" s="137"/>
      <c r="Q10" s="2"/>
      <c r="R10" s="140"/>
    </row>
    <row r="11" spans="1:18" ht="30" customHeight="1" thickTop="1">
      <c r="A11" s="27">
        <v>1</v>
      </c>
      <c r="B11" s="47">
        <v>40725</v>
      </c>
      <c r="C11" s="29" t="s">
        <v>63</v>
      </c>
      <c r="D11" s="30" t="s">
        <v>66</v>
      </c>
      <c r="E11" s="30" t="s">
        <v>67</v>
      </c>
      <c r="F11" s="31"/>
      <c r="G11" s="95"/>
      <c r="H11" s="109">
        <f>IF($D$3="si",($G$5/$G$6*G11),IF($D$3="no",G11*$G$4,0))</f>
        <v>0</v>
      </c>
      <c r="I11" s="111"/>
      <c r="J11" s="35"/>
      <c r="K11" s="35"/>
      <c r="L11" s="35"/>
      <c r="M11" s="112">
        <v>1910</v>
      </c>
      <c r="N11" s="39">
        <f>SUM(H11:M11)</f>
        <v>1910</v>
      </c>
      <c r="O11" s="40">
        <v>1910</v>
      </c>
      <c r="P11" s="41">
        <f>IF(F11="Milano","X","")</f>
      </c>
      <c r="Q11" s="2"/>
      <c r="R11" s="162">
        <v>169.3</v>
      </c>
    </row>
    <row r="12" spans="1:18" ht="30" customHeight="1">
      <c r="A12" s="42">
        <v>2</v>
      </c>
      <c r="B12" s="47">
        <v>40725</v>
      </c>
      <c r="C12" s="29" t="s">
        <v>63</v>
      </c>
      <c r="D12" s="30" t="s">
        <v>78</v>
      </c>
      <c r="E12" s="30" t="s">
        <v>67</v>
      </c>
      <c r="F12" s="31"/>
      <c r="G12" s="32"/>
      <c r="H12" s="110">
        <f aca="true" t="shared" si="1" ref="H12:H40">IF($D$3="si",($G$5/$G$6*G12),IF($D$3="no",G12*$G$4,0))</f>
        <v>0</v>
      </c>
      <c r="I12" s="113"/>
      <c r="J12" s="114"/>
      <c r="K12" s="114"/>
      <c r="L12" s="114"/>
      <c r="M12" s="112"/>
      <c r="N12" s="39">
        <f aca="true" t="shared" si="2" ref="N12:N26">SUM(H12:M12)</f>
        <v>0</v>
      </c>
      <c r="O12" s="43">
        <v>900</v>
      </c>
      <c r="P12" s="41">
        <f aca="true" t="shared" si="3" ref="P12:P40">IF(F12="Milano","X","")</f>
      </c>
      <c r="Q12" s="2"/>
      <c r="R12" s="162">
        <v>81.01</v>
      </c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110">
        <f t="shared" si="1"/>
        <v>0</v>
      </c>
      <c r="I13" s="113"/>
      <c r="J13" s="114"/>
      <c r="K13" s="114"/>
      <c r="L13" s="114"/>
      <c r="M13" s="112"/>
      <c r="N13" s="39">
        <f t="shared" si="2"/>
        <v>0</v>
      </c>
      <c r="O13" s="43"/>
      <c r="P13" s="41">
        <f t="shared" si="3"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110">
        <f t="shared" si="1"/>
        <v>0</v>
      </c>
      <c r="I14" s="113"/>
      <c r="J14" s="114"/>
      <c r="K14" s="114"/>
      <c r="L14" s="114"/>
      <c r="M14" s="112"/>
      <c r="N14" s="39">
        <f t="shared" si="2"/>
        <v>0</v>
      </c>
      <c r="O14" s="43"/>
      <c r="P14" s="41">
        <f t="shared" si="3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110">
        <f t="shared" si="1"/>
        <v>0</v>
      </c>
      <c r="I15" s="113"/>
      <c r="J15" s="114"/>
      <c r="K15" s="114"/>
      <c r="L15" s="114"/>
      <c r="M15" s="112"/>
      <c r="N15" s="39">
        <f t="shared" si="2"/>
        <v>0</v>
      </c>
      <c r="O15" s="43"/>
      <c r="P15" s="41">
        <f t="shared" si="3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110">
        <f t="shared" si="1"/>
        <v>0</v>
      </c>
      <c r="I16" s="113"/>
      <c r="J16" s="114"/>
      <c r="K16" s="114"/>
      <c r="L16" s="114"/>
      <c r="M16" s="112"/>
      <c r="N16" s="39">
        <f t="shared" si="2"/>
        <v>0</v>
      </c>
      <c r="O16" s="43"/>
      <c r="P16" s="41">
        <f t="shared" si="3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110">
        <f t="shared" si="1"/>
        <v>0</v>
      </c>
      <c r="I17" s="113"/>
      <c r="J17" s="114"/>
      <c r="K17" s="114"/>
      <c r="L17" s="114"/>
      <c r="M17" s="112"/>
      <c r="N17" s="39">
        <f t="shared" si="2"/>
        <v>0</v>
      </c>
      <c r="O17" s="43"/>
      <c r="P17" s="41">
        <f t="shared" si="3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110">
        <f t="shared" si="1"/>
        <v>0</v>
      </c>
      <c r="I18" s="113"/>
      <c r="J18" s="114"/>
      <c r="K18" s="114"/>
      <c r="L18" s="114"/>
      <c r="M18" s="112"/>
      <c r="N18" s="39">
        <f t="shared" si="2"/>
        <v>0</v>
      </c>
      <c r="O18" s="43"/>
      <c r="P18" s="41">
        <f t="shared" si="3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110">
        <f t="shared" si="1"/>
        <v>0</v>
      </c>
      <c r="I19" s="113"/>
      <c r="J19" s="114"/>
      <c r="K19" s="114"/>
      <c r="L19" s="114"/>
      <c r="M19" s="112"/>
      <c r="N19" s="39">
        <f t="shared" si="2"/>
        <v>0</v>
      </c>
      <c r="O19" s="43"/>
      <c r="P19" s="41">
        <f t="shared" si="3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110">
        <f t="shared" si="1"/>
        <v>0</v>
      </c>
      <c r="I20" s="113"/>
      <c r="J20" s="114"/>
      <c r="K20" s="114"/>
      <c r="L20" s="114"/>
      <c r="M20" s="112"/>
      <c r="N20" s="39">
        <f t="shared" si="2"/>
        <v>0</v>
      </c>
      <c r="O20" s="43"/>
      <c r="P20" s="41">
        <f t="shared" si="3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110">
        <f t="shared" si="1"/>
        <v>0</v>
      </c>
      <c r="I21" s="113"/>
      <c r="J21" s="114"/>
      <c r="K21" s="114"/>
      <c r="L21" s="114"/>
      <c r="M21" s="112"/>
      <c r="N21" s="39">
        <f t="shared" si="2"/>
        <v>0</v>
      </c>
      <c r="O21" s="43"/>
      <c r="P21" s="41">
        <f t="shared" si="3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110">
        <f t="shared" si="1"/>
        <v>0</v>
      </c>
      <c r="I22" s="113"/>
      <c r="J22" s="114"/>
      <c r="K22" s="114"/>
      <c r="L22" s="114"/>
      <c r="M22" s="112"/>
      <c r="N22" s="39">
        <f t="shared" si="2"/>
        <v>0</v>
      </c>
      <c r="O22" s="43"/>
      <c r="P22" s="41">
        <f t="shared" si="3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110">
        <f t="shared" si="1"/>
        <v>0</v>
      </c>
      <c r="I23" s="113"/>
      <c r="J23" s="114"/>
      <c r="K23" s="114"/>
      <c r="L23" s="114"/>
      <c r="M23" s="112"/>
      <c r="N23" s="39">
        <f t="shared" si="2"/>
        <v>0</v>
      </c>
      <c r="O23" s="43"/>
      <c r="P23" s="41">
        <f t="shared" si="3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110">
        <f t="shared" si="1"/>
        <v>0</v>
      </c>
      <c r="I24" s="113"/>
      <c r="J24" s="114"/>
      <c r="K24" s="114"/>
      <c r="L24" s="114"/>
      <c r="M24" s="112"/>
      <c r="N24" s="39">
        <f t="shared" si="2"/>
        <v>0</v>
      </c>
      <c r="O24" s="43"/>
      <c r="P24" s="41">
        <f t="shared" si="3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110">
        <f t="shared" si="1"/>
        <v>0</v>
      </c>
      <c r="I25" s="113"/>
      <c r="J25" s="114"/>
      <c r="K25" s="114"/>
      <c r="L25" s="114"/>
      <c r="M25" s="112"/>
      <c r="N25" s="39">
        <f t="shared" si="2"/>
        <v>0</v>
      </c>
      <c r="O25" s="43"/>
      <c r="P25" s="41">
        <f t="shared" si="3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110">
        <f t="shared" si="1"/>
        <v>0</v>
      </c>
      <c r="I26" s="113"/>
      <c r="J26" s="114"/>
      <c r="K26" s="114"/>
      <c r="L26" s="114"/>
      <c r="M26" s="112"/>
      <c r="N26" s="39">
        <f t="shared" si="2"/>
        <v>0</v>
      </c>
      <c r="O26" s="43"/>
      <c r="P26" s="41">
        <f t="shared" si="3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110">
        <f t="shared" si="1"/>
        <v>0</v>
      </c>
      <c r="I27" s="113"/>
      <c r="J27" s="114"/>
      <c r="K27" s="114"/>
      <c r="L27" s="114"/>
      <c r="M27" s="112"/>
      <c r="N27" s="39">
        <f>SUM(H27:M27)</f>
        <v>0</v>
      </c>
      <c r="O27" s="43"/>
      <c r="P27" s="41">
        <f t="shared" si="3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110">
        <f t="shared" si="1"/>
        <v>0</v>
      </c>
      <c r="I28" s="113"/>
      <c r="J28" s="114"/>
      <c r="K28" s="114"/>
      <c r="L28" s="114"/>
      <c r="M28" s="112"/>
      <c r="N28" s="39">
        <f aca="true" t="shared" si="4" ref="N28:N38">SUM(H28:M28)</f>
        <v>0</v>
      </c>
      <c r="O28" s="43"/>
      <c r="P28" s="41">
        <f t="shared" si="3"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110">
        <f t="shared" si="1"/>
        <v>0</v>
      </c>
      <c r="I29" s="113"/>
      <c r="J29" s="114"/>
      <c r="K29" s="114"/>
      <c r="L29" s="114"/>
      <c r="M29" s="112"/>
      <c r="N29" s="39">
        <f t="shared" si="4"/>
        <v>0</v>
      </c>
      <c r="O29" s="43"/>
      <c r="P29" s="41">
        <f t="shared" si="3"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110">
        <f t="shared" si="1"/>
        <v>0</v>
      </c>
      <c r="I30" s="113"/>
      <c r="J30" s="114"/>
      <c r="K30" s="114"/>
      <c r="L30" s="114"/>
      <c r="M30" s="112"/>
      <c r="N30" s="39">
        <f t="shared" si="4"/>
        <v>0</v>
      </c>
      <c r="O30" s="43"/>
      <c r="P30" s="41">
        <f t="shared" si="3"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110">
        <f t="shared" si="1"/>
        <v>0</v>
      </c>
      <c r="I31" s="113"/>
      <c r="J31" s="114"/>
      <c r="K31" s="114"/>
      <c r="L31" s="114"/>
      <c r="M31" s="112"/>
      <c r="N31" s="39">
        <f t="shared" si="4"/>
        <v>0</v>
      </c>
      <c r="O31" s="43"/>
      <c r="P31" s="41">
        <f t="shared" si="3"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110">
        <f t="shared" si="1"/>
        <v>0</v>
      </c>
      <c r="I32" s="113"/>
      <c r="J32" s="114"/>
      <c r="K32" s="114"/>
      <c r="L32" s="114"/>
      <c r="M32" s="112"/>
      <c r="N32" s="39">
        <f t="shared" si="4"/>
        <v>0</v>
      </c>
      <c r="O32" s="43"/>
      <c r="P32" s="41">
        <f t="shared" si="3"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110">
        <f t="shared" si="1"/>
        <v>0</v>
      </c>
      <c r="I33" s="113"/>
      <c r="J33" s="114"/>
      <c r="K33" s="114"/>
      <c r="L33" s="114"/>
      <c r="M33" s="112"/>
      <c r="N33" s="39">
        <f t="shared" si="4"/>
        <v>0</v>
      </c>
      <c r="O33" s="43"/>
      <c r="P33" s="41">
        <f t="shared" si="3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110">
        <f t="shared" si="1"/>
        <v>0</v>
      </c>
      <c r="I34" s="113"/>
      <c r="J34" s="114"/>
      <c r="K34" s="114"/>
      <c r="L34" s="114"/>
      <c r="M34" s="112"/>
      <c r="N34" s="39">
        <f t="shared" si="4"/>
        <v>0</v>
      </c>
      <c r="O34" s="43"/>
      <c r="P34" s="41">
        <f t="shared" si="3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110">
        <f t="shared" si="1"/>
        <v>0</v>
      </c>
      <c r="I35" s="113"/>
      <c r="J35" s="114"/>
      <c r="K35" s="114"/>
      <c r="L35" s="114"/>
      <c r="M35" s="112"/>
      <c r="N35" s="39">
        <f t="shared" si="4"/>
        <v>0</v>
      </c>
      <c r="O35" s="43"/>
      <c r="P35" s="41">
        <f t="shared" si="3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110">
        <f t="shared" si="1"/>
        <v>0</v>
      </c>
      <c r="I36" s="113"/>
      <c r="J36" s="114"/>
      <c r="K36" s="114"/>
      <c r="L36" s="114"/>
      <c r="M36" s="112"/>
      <c r="N36" s="39">
        <f t="shared" si="4"/>
        <v>0</v>
      </c>
      <c r="O36" s="43"/>
      <c r="P36" s="41">
        <f t="shared" si="3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110">
        <f t="shared" si="1"/>
        <v>0</v>
      </c>
      <c r="I37" s="113"/>
      <c r="J37" s="114"/>
      <c r="K37" s="114"/>
      <c r="L37" s="114"/>
      <c r="M37" s="112"/>
      <c r="N37" s="39">
        <f t="shared" si="4"/>
        <v>0</v>
      </c>
      <c r="O37" s="43"/>
      <c r="P37" s="41">
        <f t="shared" si="3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110">
        <f t="shared" si="1"/>
        <v>0</v>
      </c>
      <c r="I38" s="113"/>
      <c r="J38" s="114"/>
      <c r="K38" s="114"/>
      <c r="L38" s="114"/>
      <c r="M38" s="112"/>
      <c r="N38" s="39">
        <f t="shared" si="4"/>
        <v>0</v>
      </c>
      <c r="O38" s="43"/>
      <c r="P38" s="41">
        <f t="shared" si="3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110">
        <f t="shared" si="1"/>
        <v>0</v>
      </c>
      <c r="I39" s="113"/>
      <c r="J39" s="114"/>
      <c r="K39" s="114"/>
      <c r="L39" s="114"/>
      <c r="M39" s="112"/>
      <c r="N39" s="39">
        <f>SUM(H39:M39)</f>
        <v>0</v>
      </c>
      <c r="O39" s="43"/>
      <c r="P39" s="41">
        <f t="shared" si="3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110">
        <f t="shared" si="1"/>
        <v>0</v>
      </c>
      <c r="I40" s="113"/>
      <c r="J40" s="114"/>
      <c r="K40" s="114"/>
      <c r="L40" s="114"/>
      <c r="M40" s="112"/>
      <c r="N40" s="39">
        <f>SUM(H40:M40)</f>
        <v>0</v>
      </c>
      <c r="O40" s="43"/>
      <c r="P40" s="41">
        <f t="shared" si="3"/>
      </c>
      <c r="Q40" s="2"/>
      <c r="R40" s="76"/>
    </row>
    <row r="41" spans="1:18" ht="30" customHeight="1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  <c r="Q41" s="94"/>
      <c r="R41" s="94"/>
    </row>
    <row r="42" spans="1:18" ht="18.75">
      <c r="A42" s="60"/>
      <c r="B42" s="78" t="s">
        <v>42</v>
      </c>
      <c r="C42" s="78"/>
      <c r="D42" s="78"/>
      <c r="E42" s="61"/>
      <c r="F42" s="61"/>
      <c r="G42" s="78" t="s">
        <v>44</v>
      </c>
      <c r="H42" s="78"/>
      <c r="I42" s="78"/>
      <c r="J42" s="61"/>
      <c r="K42" s="61"/>
      <c r="L42" s="78" t="s">
        <v>43</v>
      </c>
      <c r="M42" s="78"/>
      <c r="N42" s="78"/>
      <c r="O42" s="61"/>
      <c r="P42" s="94"/>
      <c r="Q42" s="94"/>
      <c r="R42" s="94"/>
    </row>
    <row r="43" spans="1:18" ht="18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  <c r="Q43" s="94"/>
      <c r="R43" s="94"/>
    </row>
    <row r="44" ht="18.75">
      <c r="Q44" s="2"/>
    </row>
    <row r="45" ht="18.75">
      <c r="Q45" s="2"/>
    </row>
    <row r="46" ht="18.75">
      <c r="Q46" s="2"/>
    </row>
    <row r="47" ht="18.75">
      <c r="Q47" s="2"/>
    </row>
    <row r="48" ht="18.75">
      <c r="Q48" s="2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I23:M41 H11:I11 J13:L22 I17:I22 J11:M12 H12:H41">
      <formula1>0</formula1>
    </dataValidation>
    <dataValidation type="whole" operator="greaterThanOrEqual" allowBlank="1" showErrorMessage="1" errorTitle="Valore" error="Inserire un numero maggiore o uguale a 0 (zero)!" sqref="N11:N41">
      <formula1>0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23:E41">
      <formula1>1</formula1>
    </dataValidation>
    <dataValidation type="textLength" operator="greaterThan" sqref="F19:F20 F23:F41">
      <formula1>1</formula1>
    </dataValidation>
    <dataValidation type="date" operator="greaterThanOrEqual" showErrorMessage="1" errorTitle="Data" error="Inserire una data superiore al 1/11/2000" sqref="B23:B41 B11:B12">
      <formula1>36831</formula1>
    </dataValidation>
    <dataValidation type="textLength" operator="greaterThan" allowBlank="1" sqref="C21 C23:C4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40" zoomScaleSheetLayoutView="40" zoomScalePageLayoutView="0" workbookViewId="0" topLeftCell="A1">
      <pane ySplit="5" topLeftCell="A6" activePane="bottomLeft" state="frozen"/>
      <selection pane="topLeft" activeCell="A1" sqref="A1"/>
      <selection pane="bottomLeft" activeCell="P12" sqref="P12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15" t="s">
        <v>0</v>
      </c>
      <c r="C1" s="115"/>
      <c r="D1" s="116" t="s">
        <v>45</v>
      </c>
      <c r="E1" s="116"/>
      <c r="F1" s="51" t="s">
        <v>41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4344</v>
      </c>
      <c r="Q1" s="3" t="s">
        <v>28</v>
      </c>
    </row>
    <row r="2" spans="1:17" s="8" customFormat="1" ht="57.75" customHeight="1">
      <c r="A2" s="4"/>
      <c r="B2" s="117" t="s">
        <v>2</v>
      </c>
      <c r="C2" s="117"/>
      <c r="D2" s="116"/>
      <c r="E2" s="116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17" t="s">
        <v>26</v>
      </c>
      <c r="C3" s="117"/>
      <c r="D3" s="116" t="s">
        <v>27</v>
      </c>
      <c r="E3" s="116"/>
      <c r="N3" s="10" t="s">
        <v>4</v>
      </c>
      <c r="O3" s="11"/>
      <c r="P3" s="62">
        <f>+O7</f>
        <v>4344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</v>
      </c>
      <c r="N5" s="118" t="s">
        <v>8</v>
      </c>
      <c r="O5" s="118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54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19" t="s">
        <v>30</v>
      </c>
      <c r="B7" s="120"/>
      <c r="C7" s="121"/>
      <c r="D7" s="122" t="s">
        <v>11</v>
      </c>
      <c r="E7" s="123"/>
      <c r="F7" s="123"/>
      <c r="G7" s="99">
        <f>SUM(G11:G27)</f>
        <v>0</v>
      </c>
      <c r="H7" s="97">
        <f aca="true" t="shared" si="0" ref="H7:O7">SUM(H11:H40)</f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4344</v>
      </c>
      <c r="N7" s="80">
        <f t="shared" si="0"/>
        <v>4344</v>
      </c>
      <c r="O7" s="83">
        <f t="shared" si="0"/>
        <v>4344</v>
      </c>
      <c r="P7" s="13">
        <f>+N7-SUM(H7:M7)</f>
        <v>0</v>
      </c>
    </row>
    <row r="8" spans="1:18" ht="36" customHeight="1" thickBot="1" thickTop="1">
      <c r="A8" s="124"/>
      <c r="B8" s="125" t="s">
        <v>12</v>
      </c>
      <c r="C8" s="125" t="s">
        <v>13</v>
      </c>
      <c r="D8" s="126" t="s">
        <v>25</v>
      </c>
      <c r="E8" s="125" t="s">
        <v>33</v>
      </c>
      <c r="F8" s="128" t="s">
        <v>32</v>
      </c>
      <c r="G8" s="129" t="s">
        <v>15</v>
      </c>
      <c r="H8" s="131" t="s">
        <v>16</v>
      </c>
      <c r="I8" s="132" t="s">
        <v>37</v>
      </c>
      <c r="J8" s="133" t="s">
        <v>39</v>
      </c>
      <c r="K8" s="133" t="s">
        <v>38</v>
      </c>
      <c r="L8" s="134" t="s">
        <v>22</v>
      </c>
      <c r="M8" s="135"/>
      <c r="N8" s="145" t="s">
        <v>17</v>
      </c>
      <c r="O8" s="136" t="s">
        <v>18</v>
      </c>
      <c r="P8" s="137" t="s">
        <v>19</v>
      </c>
      <c r="Q8" s="2"/>
      <c r="R8" s="138" t="s">
        <v>40</v>
      </c>
    </row>
    <row r="9" spans="1:18" ht="36" customHeight="1" thickBot="1" thickTop="1">
      <c r="A9" s="124"/>
      <c r="B9" s="125" t="s">
        <v>12</v>
      </c>
      <c r="C9" s="125"/>
      <c r="D9" s="127"/>
      <c r="E9" s="125"/>
      <c r="F9" s="128"/>
      <c r="G9" s="130"/>
      <c r="H9" s="131" t="s">
        <v>37</v>
      </c>
      <c r="I9" s="132" t="s">
        <v>37</v>
      </c>
      <c r="J9" s="132"/>
      <c r="K9" s="132" t="s">
        <v>36</v>
      </c>
      <c r="L9" s="141" t="s">
        <v>23</v>
      </c>
      <c r="M9" s="143" t="s">
        <v>24</v>
      </c>
      <c r="N9" s="145"/>
      <c r="O9" s="136"/>
      <c r="P9" s="137"/>
      <c r="Q9" s="2"/>
      <c r="R9" s="139"/>
    </row>
    <row r="10" spans="1:18" ht="37.5" customHeight="1" thickBot="1" thickTop="1">
      <c r="A10" s="124"/>
      <c r="B10" s="125"/>
      <c r="C10" s="125"/>
      <c r="D10" s="127"/>
      <c r="E10" s="125"/>
      <c r="F10" s="128"/>
      <c r="G10" s="96" t="s">
        <v>20</v>
      </c>
      <c r="H10" s="131"/>
      <c r="I10" s="132"/>
      <c r="J10" s="132"/>
      <c r="K10" s="132"/>
      <c r="L10" s="142"/>
      <c r="M10" s="144"/>
      <c r="N10" s="145"/>
      <c r="O10" s="136"/>
      <c r="P10" s="137"/>
      <c r="Q10" s="2"/>
      <c r="R10" s="140"/>
    </row>
    <row r="11" spans="1:18" ht="30" customHeight="1" thickTop="1">
      <c r="A11" s="27">
        <v>1</v>
      </c>
      <c r="B11" s="47">
        <v>40709</v>
      </c>
      <c r="C11" s="29" t="s">
        <v>52</v>
      </c>
      <c r="D11" s="30" t="s">
        <v>49</v>
      </c>
      <c r="E11" s="30" t="s">
        <v>56</v>
      </c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499</v>
      </c>
      <c r="N11" s="39">
        <f>SUM(H11:M11)</f>
        <v>499</v>
      </c>
      <c r="O11" s="40">
        <v>499</v>
      </c>
      <c r="P11" s="41">
        <f>IF(F11="Milano","X","")</f>
      </c>
      <c r="Q11" s="2"/>
      <c r="R11" s="74"/>
    </row>
    <row r="12" spans="1:18" ht="30" customHeight="1">
      <c r="A12" s="42">
        <v>2</v>
      </c>
      <c r="B12" s="47">
        <v>40709</v>
      </c>
      <c r="C12" s="29" t="s">
        <v>52</v>
      </c>
      <c r="D12" s="30" t="s">
        <v>57</v>
      </c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3845</v>
      </c>
      <c r="N12" s="39">
        <f>SUM(H12:M12)</f>
        <v>3845</v>
      </c>
      <c r="O12" s="43">
        <v>3845</v>
      </c>
      <c r="P12" s="41">
        <f aca="true" t="shared" si="1" ref="P12:P27">IF(F12="Milano","X","")</f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6"/>
    </row>
    <row r="41" spans="1:18" ht="30" customHeight="1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  <c r="Q41" s="94"/>
      <c r="R41" s="94"/>
    </row>
    <row r="42" spans="1:18" ht="18.75">
      <c r="A42" s="60"/>
      <c r="B42" s="78" t="s">
        <v>42</v>
      </c>
      <c r="C42" s="78"/>
      <c r="D42" s="78"/>
      <c r="E42" s="61"/>
      <c r="F42" s="61"/>
      <c r="G42" s="78" t="s">
        <v>44</v>
      </c>
      <c r="H42" s="78"/>
      <c r="I42" s="78"/>
      <c r="J42" s="61"/>
      <c r="K42" s="61"/>
      <c r="L42" s="78" t="s">
        <v>43</v>
      </c>
      <c r="M42" s="78"/>
      <c r="N42" s="78"/>
      <c r="O42" s="61"/>
      <c r="P42" s="94"/>
      <c r="Q42" s="94"/>
      <c r="R42" s="94"/>
    </row>
    <row r="43" spans="1:18" ht="18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  <c r="Q43" s="94"/>
      <c r="R43" s="94"/>
    </row>
    <row r="44" ht="18.75">
      <c r="Q44" s="2"/>
    </row>
    <row r="45" ht="18.75">
      <c r="Q45" s="2"/>
    </row>
    <row r="46" ht="18.75">
      <c r="Q46" s="2"/>
    </row>
    <row r="47" ht="18.75">
      <c r="Q47" s="2"/>
    </row>
    <row r="48" ht="18.75">
      <c r="Q48" s="2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">
      <formula1>1</formula1>
    </dataValidation>
    <dataValidation type="date" operator="greaterThanOrEqual" showErrorMessage="1" errorTitle="Data" error="Inserire una data superiore al 1/11/2000" sqref="B23:B41 B11:B12">
      <formula1>36831</formula1>
    </dataValidation>
    <dataValidation type="textLength" operator="greaterThan" sqref="F19:F20 F23:F41">
      <formula1>1</formula1>
    </dataValidation>
    <dataValidation type="textLength" operator="greaterThan" allowBlank="1" showErrorMessage="1" sqref="E19:E21 D23:E41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view="pageBreakPreview" zoomScale="40" zoomScaleSheetLayoutView="40" zoomScalePageLayoutView="0" workbookViewId="0" topLeftCell="A1">
      <pane ySplit="5" topLeftCell="A1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15" t="s">
        <v>0</v>
      </c>
      <c r="C1" s="115"/>
      <c r="D1" s="115"/>
      <c r="E1" s="116" t="s">
        <v>45</v>
      </c>
      <c r="F1" s="116"/>
      <c r="G1" s="51" t="s">
        <v>41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1841.4500000000003</v>
      </c>
      <c r="Q1" s="3" t="s">
        <v>28</v>
      </c>
    </row>
    <row r="2" spans="1:17" s="8" customFormat="1" ht="35.25" customHeight="1">
      <c r="A2" s="4"/>
      <c r="B2" s="117" t="s">
        <v>2</v>
      </c>
      <c r="C2" s="117"/>
      <c r="D2" s="117"/>
      <c r="E2" s="116" t="s">
        <v>46</v>
      </c>
      <c r="F2" s="116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7" t="s">
        <v>26</v>
      </c>
      <c r="C3" s="117"/>
      <c r="D3" s="117"/>
      <c r="E3" s="116" t="s">
        <v>27</v>
      </c>
      <c r="F3" s="116"/>
      <c r="N3" s="10" t="s">
        <v>4</v>
      </c>
      <c r="O3" s="11"/>
      <c r="P3" s="12">
        <f>+O7</f>
        <v>1681.4500000000003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29</v>
      </c>
      <c r="F5" s="14"/>
      <c r="G5" s="10" t="s">
        <v>7</v>
      </c>
      <c r="H5" s="21">
        <v>1.11</v>
      </c>
      <c r="N5" s="118" t="s">
        <v>8</v>
      </c>
      <c r="O5" s="118"/>
      <c r="P5" s="22">
        <f>P1-P2-P3-P4</f>
        <v>160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9" t="s">
        <v>11</v>
      </c>
      <c r="F7" s="160"/>
      <c r="G7" s="25">
        <f>SUM(G11:G83)</f>
        <v>0</v>
      </c>
      <c r="H7" s="25">
        <f>SUM(H11:H83)</f>
        <v>0</v>
      </c>
      <c r="I7" s="65">
        <f aca="true" t="shared" si="0" ref="I7:N7">SUM(I11:I87)</f>
        <v>38</v>
      </c>
      <c r="J7" s="71">
        <f t="shared" si="0"/>
        <v>158.9</v>
      </c>
      <c r="K7" s="66">
        <f t="shared" si="0"/>
        <v>18.4</v>
      </c>
      <c r="L7" s="66">
        <f t="shared" si="0"/>
        <v>0</v>
      </c>
      <c r="M7" s="66">
        <f t="shared" si="0"/>
        <v>1626.1500000000003</v>
      </c>
      <c r="N7" s="66">
        <f t="shared" si="0"/>
        <v>1841.4499999999996</v>
      </c>
      <c r="O7" s="67">
        <f>SUM(O11:O88)</f>
        <v>1681.4500000000003</v>
      </c>
      <c r="P7" s="13">
        <f>+N7-SUM(I7:M7)</f>
        <v>0</v>
      </c>
    </row>
    <row r="8" spans="1:18" ht="36" customHeight="1" thickBot="1" thickTop="1">
      <c r="A8" s="147"/>
      <c r="B8" s="64"/>
      <c r="C8" s="148" t="s">
        <v>13</v>
      </c>
      <c r="D8" s="149" t="s">
        <v>25</v>
      </c>
      <c r="E8" s="125" t="s">
        <v>14</v>
      </c>
      <c r="F8" s="150" t="s">
        <v>34</v>
      </c>
      <c r="G8" s="151" t="s">
        <v>15</v>
      </c>
      <c r="H8" s="152" t="s">
        <v>16</v>
      </c>
      <c r="I8" s="133" t="s">
        <v>37</v>
      </c>
      <c r="J8" s="133" t="s">
        <v>39</v>
      </c>
      <c r="K8" s="133" t="s">
        <v>38</v>
      </c>
      <c r="L8" s="157" t="s">
        <v>35</v>
      </c>
      <c r="M8" s="158"/>
      <c r="N8" s="146" t="s">
        <v>17</v>
      </c>
      <c r="O8" s="155" t="s">
        <v>18</v>
      </c>
      <c r="P8" s="137" t="s">
        <v>19</v>
      </c>
      <c r="R8" s="2"/>
    </row>
    <row r="9" spans="1:18" ht="36" customHeight="1" thickBot="1" thickTop="1">
      <c r="A9" s="124"/>
      <c r="B9" s="64" t="s">
        <v>12</v>
      </c>
      <c r="C9" s="125"/>
      <c r="D9" s="125"/>
      <c r="E9" s="125"/>
      <c r="F9" s="150"/>
      <c r="G9" s="151"/>
      <c r="H9" s="153"/>
      <c r="I9" s="132" t="s">
        <v>37</v>
      </c>
      <c r="J9" s="132"/>
      <c r="K9" s="132" t="s">
        <v>36</v>
      </c>
      <c r="L9" s="141" t="s">
        <v>23</v>
      </c>
      <c r="M9" s="156" t="s">
        <v>24</v>
      </c>
      <c r="N9" s="145"/>
      <c r="O9" s="136"/>
      <c r="P9" s="137"/>
      <c r="R9" s="2"/>
    </row>
    <row r="10" spans="1:18" ht="37.5" customHeight="1" thickBot="1" thickTop="1">
      <c r="A10" s="124"/>
      <c r="B10" s="55"/>
      <c r="C10" s="125"/>
      <c r="D10" s="125"/>
      <c r="E10" s="125"/>
      <c r="F10" s="150"/>
      <c r="G10" s="26" t="s">
        <v>20</v>
      </c>
      <c r="H10" s="154"/>
      <c r="I10" s="132"/>
      <c r="J10" s="132"/>
      <c r="K10" s="132"/>
      <c r="L10" s="161"/>
      <c r="M10" s="144"/>
      <c r="N10" s="145"/>
      <c r="O10" s="136"/>
      <c r="P10" s="137"/>
      <c r="R10" s="2"/>
    </row>
    <row r="11" spans="1:18" ht="30" customHeight="1" thickTop="1">
      <c r="A11" s="27">
        <v>1</v>
      </c>
      <c r="B11" s="47">
        <v>40708</v>
      </c>
      <c r="C11" s="29" t="s">
        <v>52</v>
      </c>
      <c r="D11" s="29" t="s">
        <v>53</v>
      </c>
      <c r="E11" s="69"/>
      <c r="F11" s="69" t="s">
        <v>48</v>
      </c>
      <c r="G11" s="100"/>
      <c r="H11" s="107">
        <f>IF($E$3="si",($H$5/$H$6*G11),IF($E$3="no",G11*$H$4,0))</f>
        <v>0</v>
      </c>
      <c r="I11" s="72">
        <v>38</v>
      </c>
      <c r="J11" s="72"/>
      <c r="K11" s="34"/>
      <c r="L11" s="35"/>
      <c r="M11" s="37"/>
      <c r="N11" s="39">
        <v>38</v>
      </c>
      <c r="O11" s="40">
        <v>38</v>
      </c>
      <c r="P11" s="41" t="str">
        <f>IF($F11="Milano","X","")</f>
        <v>X</v>
      </c>
      <c r="R11" s="2"/>
    </row>
    <row r="12" spans="1:18" ht="30" customHeight="1">
      <c r="A12" s="42">
        <v>2</v>
      </c>
      <c r="B12" s="47">
        <v>40708</v>
      </c>
      <c r="C12" s="29" t="s">
        <v>52</v>
      </c>
      <c r="D12" s="44" t="s">
        <v>49</v>
      </c>
      <c r="E12" s="69"/>
      <c r="F12" s="69" t="s">
        <v>48</v>
      </c>
      <c r="G12" s="101"/>
      <c r="H12" s="107">
        <f>IF($E$3="si",($H$5/$H$6*G12),IF($E$3="no",G12*$H$4,0))</f>
        <v>0</v>
      </c>
      <c r="I12" s="72"/>
      <c r="J12" s="72"/>
      <c r="K12" s="34"/>
      <c r="L12" s="35"/>
      <c r="M12" s="37">
        <v>4.8</v>
      </c>
      <c r="N12" s="39">
        <f>SUM(H12:M12)</f>
        <v>4.8</v>
      </c>
      <c r="O12" s="43"/>
      <c r="P12" s="41" t="str">
        <f aca="true" t="shared" si="1" ref="P12:P83">IF($F12="Milano","X","")</f>
        <v>X</v>
      </c>
      <c r="R12" s="2"/>
    </row>
    <row r="13" spans="1:18" ht="30" customHeight="1">
      <c r="A13" s="42">
        <v>3</v>
      </c>
      <c r="B13" s="108">
        <v>40717</v>
      </c>
      <c r="C13" s="2" t="s">
        <v>63</v>
      </c>
      <c r="D13" s="2" t="s">
        <v>64</v>
      </c>
      <c r="F13" s="2" t="s">
        <v>48</v>
      </c>
      <c r="J13" s="2">
        <v>12.9</v>
      </c>
      <c r="N13" s="2">
        <v>12.9</v>
      </c>
      <c r="P13" s="41">
        <f>IF($F22="Milano","X","")</f>
      </c>
      <c r="R13" s="2"/>
    </row>
    <row r="14" spans="1:18" ht="30" customHeight="1">
      <c r="A14" s="42">
        <v>4</v>
      </c>
      <c r="B14" s="108">
        <v>40717</v>
      </c>
      <c r="C14" s="2" t="s">
        <v>63</v>
      </c>
      <c r="D14" s="2" t="s">
        <v>65</v>
      </c>
      <c r="F14" s="2" t="s">
        <v>48</v>
      </c>
      <c r="J14" s="2">
        <v>11</v>
      </c>
      <c r="N14" s="2">
        <v>11</v>
      </c>
      <c r="P14" s="41">
        <f>IF($F23="Milano","X","")</f>
      </c>
      <c r="R14" s="2"/>
    </row>
    <row r="15" spans="1:18" ht="30" customHeight="1">
      <c r="A15" s="42">
        <v>5</v>
      </c>
      <c r="B15" s="108">
        <v>40721</v>
      </c>
      <c r="C15" s="2" t="s">
        <v>63</v>
      </c>
      <c r="D15" s="2" t="s">
        <v>49</v>
      </c>
      <c r="F15" s="2" t="s">
        <v>47</v>
      </c>
      <c r="M15" s="2">
        <v>7</v>
      </c>
      <c r="N15" s="2">
        <v>7</v>
      </c>
      <c r="O15" s="2">
        <v>7</v>
      </c>
      <c r="P15" s="41">
        <f>IF($F24="Milano","X","")</f>
      </c>
      <c r="R15" s="2"/>
    </row>
    <row r="16" spans="1:18" ht="30" customHeight="1">
      <c r="A16" s="42">
        <v>6</v>
      </c>
      <c r="B16" s="108">
        <v>40721</v>
      </c>
      <c r="C16" s="2" t="s">
        <v>63</v>
      </c>
      <c r="D16" s="2" t="s">
        <v>49</v>
      </c>
      <c r="E16" s="69"/>
      <c r="F16" s="69" t="s">
        <v>47</v>
      </c>
      <c r="G16" s="101"/>
      <c r="H16" s="107">
        <f>IF($E$3="si",($H$5/$H$6*G16),IF($E$3="no",G16*$H$4,0))</f>
        <v>0</v>
      </c>
      <c r="I16" s="72"/>
      <c r="J16" s="72"/>
      <c r="K16" s="34"/>
      <c r="L16" s="35"/>
      <c r="M16" s="37">
        <v>42</v>
      </c>
      <c r="N16" s="39">
        <f>SUM(H16:M16)</f>
        <v>42</v>
      </c>
      <c r="O16" s="43">
        <v>42</v>
      </c>
      <c r="P16" s="41">
        <f>IF($F16="Milano","X","")</f>
      </c>
      <c r="R16" s="2"/>
    </row>
    <row r="17" spans="1:18" ht="30" customHeight="1">
      <c r="A17" s="42">
        <v>7</v>
      </c>
      <c r="B17" s="108">
        <v>40721</v>
      </c>
      <c r="C17" s="2" t="s">
        <v>63</v>
      </c>
      <c r="D17" s="2" t="s">
        <v>49</v>
      </c>
      <c r="E17" s="69"/>
      <c r="F17" s="69" t="s">
        <v>68</v>
      </c>
      <c r="G17" s="101"/>
      <c r="H17" s="107">
        <f>IF($E$3="si",($H$5/$H$6*G17),IF($E$3="no",G17*$H$4,0))</f>
        <v>0</v>
      </c>
      <c r="I17" s="72"/>
      <c r="J17" s="72"/>
      <c r="K17" s="34"/>
      <c r="L17" s="35"/>
      <c r="M17" s="37">
        <v>8.8</v>
      </c>
      <c r="N17" s="39">
        <f>SUM(H17:M17)</f>
        <v>8.8</v>
      </c>
      <c r="O17" s="43">
        <v>8.8</v>
      </c>
      <c r="P17" s="41">
        <f>IF($F17="Milano","X","")</f>
      </c>
      <c r="R17" s="2"/>
    </row>
    <row r="18" spans="1:18" ht="30" customHeight="1">
      <c r="A18" s="42">
        <v>8</v>
      </c>
      <c r="B18" s="28">
        <v>40722</v>
      </c>
      <c r="C18" s="2" t="s">
        <v>63</v>
      </c>
      <c r="D18" s="29" t="s">
        <v>64</v>
      </c>
      <c r="E18" s="69"/>
      <c r="F18" s="69" t="s">
        <v>67</v>
      </c>
      <c r="G18" s="101"/>
      <c r="H18" s="107">
        <f>IF($E$3="si",($H$5/$H$6*G18),IF($E$3="no",G18*$H$4,0))</f>
        <v>0</v>
      </c>
      <c r="I18" s="72"/>
      <c r="J18" s="72">
        <v>20</v>
      </c>
      <c r="K18" s="34"/>
      <c r="L18" s="35"/>
      <c r="M18" s="35"/>
      <c r="N18" s="39">
        <f>SUM(H18:M18)</f>
        <v>20</v>
      </c>
      <c r="O18" s="43"/>
      <c r="P18" s="41">
        <f>IF($F18="Milano","X","")</f>
      </c>
      <c r="R18" s="2"/>
    </row>
    <row r="19" spans="1:18" ht="30" customHeight="1">
      <c r="A19" s="42">
        <v>9</v>
      </c>
      <c r="B19" s="108">
        <v>40721</v>
      </c>
      <c r="C19" s="2" t="s">
        <v>63</v>
      </c>
      <c r="D19" s="2" t="s">
        <v>64</v>
      </c>
      <c r="F19" s="2" t="s">
        <v>67</v>
      </c>
      <c r="J19" s="2">
        <v>20</v>
      </c>
      <c r="N19" s="2">
        <v>20</v>
      </c>
      <c r="R19" s="2"/>
    </row>
    <row r="20" spans="1:18" ht="30" customHeight="1">
      <c r="A20" s="42">
        <v>10</v>
      </c>
      <c r="B20" s="108">
        <v>40721</v>
      </c>
      <c r="C20" s="2" t="s">
        <v>63</v>
      </c>
      <c r="D20" s="2" t="s">
        <v>69</v>
      </c>
      <c r="F20" s="2" t="s">
        <v>70</v>
      </c>
      <c r="K20" s="2">
        <v>9.9</v>
      </c>
      <c r="N20" s="2">
        <v>9.9</v>
      </c>
      <c r="R20" s="2"/>
    </row>
    <row r="21" spans="1:18" ht="30" customHeight="1">
      <c r="A21" s="42">
        <v>11</v>
      </c>
      <c r="B21" s="108">
        <v>40725</v>
      </c>
      <c r="C21" s="2" t="s">
        <v>63</v>
      </c>
      <c r="D21" s="2" t="s">
        <v>71</v>
      </c>
      <c r="F21" s="2" t="s">
        <v>67</v>
      </c>
      <c r="O21" s="2">
        <v>81</v>
      </c>
      <c r="R21" s="2"/>
    </row>
    <row r="22" spans="1:18" ht="30" customHeight="1">
      <c r="A22" s="42">
        <v>12</v>
      </c>
      <c r="B22" s="28">
        <v>40730</v>
      </c>
      <c r="C22" s="29" t="s">
        <v>58</v>
      </c>
      <c r="D22" s="29" t="s">
        <v>59</v>
      </c>
      <c r="E22" s="69"/>
      <c r="F22" s="69" t="s">
        <v>58</v>
      </c>
      <c r="G22" s="101"/>
      <c r="H22" s="107">
        <f>IF($E$3="si",($H$5/$H$6*G22),IF($E$3="no",G22*$H$4,0))</f>
        <v>0</v>
      </c>
      <c r="I22" s="72"/>
      <c r="J22" s="72"/>
      <c r="K22" s="34"/>
      <c r="L22" s="35"/>
      <c r="M22" s="37">
        <v>105.9</v>
      </c>
      <c r="N22" s="39">
        <f>SUM(H22:M22)</f>
        <v>105.9</v>
      </c>
      <c r="O22" s="43">
        <v>105.9</v>
      </c>
      <c r="P22" s="41" t="e">
        <f>IF(#REF!="Milano","X","")</f>
        <v>#REF!</v>
      </c>
      <c r="R22" s="2"/>
    </row>
    <row r="23" spans="1:18" ht="30" customHeight="1">
      <c r="A23" s="42">
        <v>13</v>
      </c>
      <c r="B23" s="28">
        <v>40731</v>
      </c>
      <c r="C23" s="29" t="s">
        <v>58</v>
      </c>
      <c r="D23" s="29" t="s">
        <v>60</v>
      </c>
      <c r="E23" s="69"/>
      <c r="F23" s="69" t="s">
        <v>58</v>
      </c>
      <c r="G23" s="101"/>
      <c r="H23" s="107">
        <f>IF($E$3="si",($H$5/$H$6*G23),IF($E$3="no",G23*$H$4,0))</f>
        <v>0</v>
      </c>
      <c r="I23" s="72"/>
      <c r="J23" s="72"/>
      <c r="K23" s="34"/>
      <c r="L23" s="35"/>
      <c r="M23" s="37">
        <v>108.6</v>
      </c>
      <c r="N23" s="39">
        <f>SUM(H23:M23)</f>
        <v>108.6</v>
      </c>
      <c r="O23" s="43">
        <v>108.6</v>
      </c>
      <c r="P23" s="41" t="e">
        <f>IF(#REF!="Milano","X","")</f>
        <v>#REF!</v>
      </c>
      <c r="R23" s="2"/>
    </row>
    <row r="24" spans="1:18" ht="30" customHeight="1">
      <c r="A24" s="42">
        <v>14</v>
      </c>
      <c r="B24" s="28">
        <v>40731</v>
      </c>
      <c r="C24" s="29" t="s">
        <v>58</v>
      </c>
      <c r="D24" s="29" t="s">
        <v>49</v>
      </c>
      <c r="E24" s="69"/>
      <c r="F24" s="69" t="s">
        <v>61</v>
      </c>
      <c r="G24" s="101"/>
      <c r="H24" s="107">
        <f>IF($E$3="si",($H$5/$H$6*G24),IF($E$3="no",G24*$H$4,0))</f>
        <v>0</v>
      </c>
      <c r="I24" s="72"/>
      <c r="J24" s="72"/>
      <c r="K24" s="34"/>
      <c r="L24" s="35"/>
      <c r="M24" s="37">
        <v>1</v>
      </c>
      <c r="N24" s="39">
        <v>1</v>
      </c>
      <c r="O24" s="43"/>
      <c r="P24" s="41" t="e">
        <f>IF(#REF!="Milano","X","")</f>
        <v>#REF!</v>
      </c>
      <c r="R24" s="2"/>
    </row>
    <row r="25" spans="1:18" ht="30" customHeight="1">
      <c r="A25" s="42">
        <v>15</v>
      </c>
      <c r="B25" s="28">
        <v>40746</v>
      </c>
      <c r="C25" s="29" t="s">
        <v>72</v>
      </c>
      <c r="D25" s="44" t="s">
        <v>49</v>
      </c>
      <c r="E25" s="69"/>
      <c r="F25" s="69" t="s">
        <v>50</v>
      </c>
      <c r="G25" s="102"/>
      <c r="H25" s="107"/>
      <c r="I25" s="72"/>
      <c r="J25" s="72"/>
      <c r="K25" s="34"/>
      <c r="L25" s="35"/>
      <c r="M25" s="35">
        <v>22.2</v>
      </c>
      <c r="N25" s="39">
        <f aca="true" t="shared" si="2" ref="N25:N83">SUM(H25:M25)</f>
        <v>22.2</v>
      </c>
      <c r="O25" s="43"/>
      <c r="P25" s="41" t="str">
        <f t="shared" si="1"/>
        <v>X</v>
      </c>
      <c r="R25" s="2"/>
    </row>
    <row r="26" spans="1:18" ht="30" customHeight="1">
      <c r="A26" s="42">
        <v>16</v>
      </c>
      <c r="B26" s="28">
        <v>40736</v>
      </c>
      <c r="C26" s="29" t="s">
        <v>72</v>
      </c>
      <c r="D26" s="44" t="s">
        <v>73</v>
      </c>
      <c r="E26" s="69"/>
      <c r="F26" s="69" t="s">
        <v>50</v>
      </c>
      <c r="G26" s="102"/>
      <c r="H26" s="107"/>
      <c r="I26" s="72"/>
      <c r="K26" s="72">
        <v>8.5</v>
      </c>
      <c r="L26" s="35"/>
      <c r="M26" s="35"/>
      <c r="N26" s="39">
        <f t="shared" si="2"/>
        <v>8.5</v>
      </c>
      <c r="O26" s="43"/>
      <c r="P26" s="41" t="str">
        <f t="shared" si="1"/>
        <v>X</v>
      </c>
      <c r="R26" s="2"/>
    </row>
    <row r="27" spans="1:18" ht="30" customHeight="1">
      <c r="A27" s="42">
        <v>17</v>
      </c>
      <c r="B27" s="28">
        <v>40733</v>
      </c>
      <c r="C27" s="29" t="s">
        <v>72</v>
      </c>
      <c r="D27" s="44" t="s">
        <v>74</v>
      </c>
      <c r="E27" s="69"/>
      <c r="F27" s="69" t="s">
        <v>50</v>
      </c>
      <c r="G27" s="102"/>
      <c r="H27" s="107"/>
      <c r="I27" s="72"/>
      <c r="J27" s="72">
        <v>95</v>
      </c>
      <c r="K27" s="34"/>
      <c r="L27" s="35"/>
      <c r="M27" s="35"/>
      <c r="N27" s="39">
        <f t="shared" si="2"/>
        <v>95</v>
      </c>
      <c r="O27" s="43"/>
      <c r="P27" s="41" t="str">
        <f t="shared" si="1"/>
        <v>X</v>
      </c>
      <c r="R27" s="2"/>
    </row>
    <row r="28" spans="1:18" ht="30" customHeight="1">
      <c r="A28" s="42">
        <v>18</v>
      </c>
      <c r="B28" s="28">
        <v>40735</v>
      </c>
      <c r="C28" s="29" t="s">
        <v>72</v>
      </c>
      <c r="D28" s="44" t="s">
        <v>49</v>
      </c>
      <c r="E28" s="69"/>
      <c r="F28" s="69" t="s">
        <v>50</v>
      </c>
      <c r="G28" s="102"/>
      <c r="H28" s="107"/>
      <c r="I28" s="72"/>
      <c r="J28" s="72"/>
      <c r="K28" s="34"/>
      <c r="L28" s="35"/>
      <c r="M28" s="35">
        <v>131.31</v>
      </c>
      <c r="N28" s="39">
        <f t="shared" si="2"/>
        <v>131.31</v>
      </c>
      <c r="O28" s="43">
        <v>131.31</v>
      </c>
      <c r="P28" s="41" t="str">
        <f t="shared" si="1"/>
        <v>X</v>
      </c>
      <c r="R28" s="2"/>
    </row>
    <row r="29" spans="1:18" ht="30" customHeight="1">
      <c r="A29" s="42">
        <v>19</v>
      </c>
      <c r="B29" s="28">
        <v>40739</v>
      </c>
      <c r="C29" s="29" t="s">
        <v>72</v>
      </c>
      <c r="D29" s="44" t="s">
        <v>49</v>
      </c>
      <c r="E29" s="69"/>
      <c r="F29" s="69" t="s">
        <v>50</v>
      </c>
      <c r="G29" s="102"/>
      <c r="H29" s="107"/>
      <c r="I29" s="72"/>
      <c r="J29" s="72"/>
      <c r="K29" s="34"/>
      <c r="L29" s="35"/>
      <c r="M29" s="35">
        <v>8</v>
      </c>
      <c r="N29" s="39">
        <f t="shared" si="2"/>
        <v>8</v>
      </c>
      <c r="O29" s="43"/>
      <c r="P29" s="41" t="str">
        <f t="shared" si="1"/>
        <v>X</v>
      </c>
      <c r="R29" s="2"/>
    </row>
    <row r="30" spans="1:18" ht="30" customHeight="1">
      <c r="A30" s="42">
        <v>20</v>
      </c>
      <c r="B30" s="28">
        <v>40738</v>
      </c>
      <c r="C30" s="29" t="s">
        <v>72</v>
      </c>
      <c r="D30" s="44" t="s">
        <v>49</v>
      </c>
      <c r="E30" s="69"/>
      <c r="F30" s="69" t="s">
        <v>50</v>
      </c>
      <c r="G30" s="102"/>
      <c r="H30" s="107"/>
      <c r="I30" s="72"/>
      <c r="J30" s="72"/>
      <c r="K30" s="34"/>
      <c r="L30" s="35"/>
      <c r="M30" s="35">
        <v>307</v>
      </c>
      <c r="N30" s="39">
        <f t="shared" si="2"/>
        <v>307</v>
      </c>
      <c r="O30" s="43">
        <v>307</v>
      </c>
      <c r="P30" s="41" t="str">
        <f t="shared" si="1"/>
        <v>X</v>
      </c>
      <c r="R30" s="2"/>
    </row>
    <row r="31" spans="1:18" ht="30" customHeight="1">
      <c r="A31" s="42">
        <v>21</v>
      </c>
      <c r="B31" s="28">
        <v>40737</v>
      </c>
      <c r="C31" s="29" t="s">
        <v>72</v>
      </c>
      <c r="D31" s="44" t="s">
        <v>49</v>
      </c>
      <c r="E31" s="69"/>
      <c r="F31" s="69" t="s">
        <v>50</v>
      </c>
      <c r="G31" s="102"/>
      <c r="H31" s="107"/>
      <c r="I31" s="72"/>
      <c r="J31" s="72"/>
      <c r="K31" s="34"/>
      <c r="L31" s="35"/>
      <c r="M31" s="35">
        <v>88.11</v>
      </c>
      <c r="N31" s="39">
        <f t="shared" si="2"/>
        <v>88.11</v>
      </c>
      <c r="O31" s="43">
        <v>88.11</v>
      </c>
      <c r="P31" s="41" t="str">
        <f t="shared" si="1"/>
        <v>X</v>
      </c>
      <c r="R31" s="2"/>
    </row>
    <row r="32" spans="1:18" ht="30" customHeight="1">
      <c r="A32" s="42">
        <v>22</v>
      </c>
      <c r="B32" s="28">
        <v>40736</v>
      </c>
      <c r="C32" s="29" t="s">
        <v>72</v>
      </c>
      <c r="D32" s="44" t="s">
        <v>49</v>
      </c>
      <c r="E32" s="69"/>
      <c r="F32" s="69" t="s">
        <v>50</v>
      </c>
      <c r="G32" s="102"/>
      <c r="H32" s="107"/>
      <c r="I32" s="72"/>
      <c r="J32" s="72"/>
      <c r="K32" s="34"/>
      <c r="L32" s="35"/>
      <c r="M32" s="35">
        <v>77.85</v>
      </c>
      <c r="N32" s="39">
        <f t="shared" si="2"/>
        <v>77.85</v>
      </c>
      <c r="O32" s="43">
        <v>77.85</v>
      </c>
      <c r="P32" s="41" t="str">
        <f t="shared" si="1"/>
        <v>X</v>
      </c>
      <c r="R32" s="2"/>
    </row>
    <row r="33" spans="1:18" ht="30" customHeight="1">
      <c r="A33" s="42">
        <v>23</v>
      </c>
      <c r="B33" s="28">
        <v>40742</v>
      </c>
      <c r="C33" s="29" t="s">
        <v>72</v>
      </c>
      <c r="D33" s="44" t="s">
        <v>49</v>
      </c>
      <c r="E33" s="69"/>
      <c r="F33" s="69" t="s">
        <v>50</v>
      </c>
      <c r="G33" s="102"/>
      <c r="H33" s="107"/>
      <c r="I33" s="72"/>
      <c r="J33" s="72"/>
      <c r="K33" s="34"/>
      <c r="L33" s="35"/>
      <c r="M33" s="35">
        <v>115.29</v>
      </c>
      <c r="N33" s="39">
        <f t="shared" si="2"/>
        <v>115.29</v>
      </c>
      <c r="O33" s="43">
        <v>115.29</v>
      </c>
      <c r="P33" s="41" t="str">
        <f t="shared" si="1"/>
        <v>X</v>
      </c>
      <c r="R33" s="2"/>
    </row>
    <row r="34" spans="1:18" ht="30" customHeight="1">
      <c r="A34" s="42">
        <v>24</v>
      </c>
      <c r="B34" s="28">
        <v>40744</v>
      </c>
      <c r="C34" s="29" t="s">
        <v>75</v>
      </c>
      <c r="D34" s="44" t="s">
        <v>49</v>
      </c>
      <c r="E34" s="69"/>
      <c r="F34" s="69" t="s">
        <v>50</v>
      </c>
      <c r="G34" s="102"/>
      <c r="H34" s="107"/>
      <c r="I34" s="72"/>
      <c r="J34" s="72"/>
      <c r="K34" s="34"/>
      <c r="L34" s="35"/>
      <c r="M34" s="35">
        <v>108.5</v>
      </c>
      <c r="N34" s="39">
        <f t="shared" si="2"/>
        <v>108.5</v>
      </c>
      <c r="O34" s="43">
        <v>108.5</v>
      </c>
      <c r="P34" s="41" t="str">
        <f t="shared" si="1"/>
        <v>X</v>
      </c>
      <c r="R34" s="2"/>
    </row>
    <row r="35" spans="1:18" ht="46.5" customHeight="1">
      <c r="A35" s="42">
        <v>25</v>
      </c>
      <c r="B35" s="28">
        <v>40743</v>
      </c>
      <c r="C35" s="29" t="s">
        <v>75</v>
      </c>
      <c r="D35" s="44" t="s">
        <v>49</v>
      </c>
      <c r="E35" s="69"/>
      <c r="F35" s="69" t="s">
        <v>50</v>
      </c>
      <c r="G35" s="102"/>
      <c r="H35" s="107"/>
      <c r="I35" s="72"/>
      <c r="J35" s="72"/>
      <c r="K35" s="34"/>
      <c r="L35" s="35"/>
      <c r="M35" s="35">
        <v>88.2</v>
      </c>
      <c r="N35" s="39">
        <f t="shared" si="2"/>
        <v>88.2</v>
      </c>
      <c r="O35" s="43">
        <v>88.2</v>
      </c>
      <c r="P35" s="41" t="str">
        <f t="shared" si="1"/>
        <v>X</v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2"/>
      <c r="H36" s="72"/>
      <c r="I36" s="72"/>
      <c r="J36" s="72"/>
      <c r="K36" s="34"/>
      <c r="L36" s="35"/>
      <c r="M36" s="35"/>
      <c r="N36" s="39">
        <f t="shared" si="2"/>
        <v>0</v>
      </c>
      <c r="O36" s="43"/>
      <c r="P36" s="41">
        <f t="shared" si="1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2"/>
      <c r="H37" s="72"/>
      <c r="I37" s="72"/>
      <c r="J37" s="72"/>
      <c r="K37" s="34"/>
      <c r="L37" s="35"/>
      <c r="M37" s="35"/>
      <c r="N37" s="39">
        <f t="shared" si="2"/>
        <v>0</v>
      </c>
      <c r="O37" s="43"/>
      <c r="P37" s="41">
        <f t="shared" si="1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2"/>
      <c r="H38" s="72"/>
      <c r="I38" s="72"/>
      <c r="J38" s="72"/>
      <c r="K38" s="34"/>
      <c r="L38" s="35"/>
      <c r="M38" s="35"/>
      <c r="N38" s="39">
        <f t="shared" si="2"/>
        <v>0</v>
      </c>
      <c r="O38" s="43"/>
      <c r="P38" s="41">
        <f t="shared" si="1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2"/>
      <c r="H39" s="72"/>
      <c r="I39" s="72"/>
      <c r="J39" s="72"/>
      <c r="K39" s="34"/>
      <c r="L39" s="35"/>
      <c r="M39" s="35"/>
      <c r="N39" s="39">
        <f t="shared" si="2"/>
        <v>0</v>
      </c>
      <c r="O39" s="43"/>
      <c r="P39" s="41">
        <f t="shared" si="1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2"/>
      <c r="H40" s="72"/>
      <c r="I40" s="72"/>
      <c r="J40" s="72"/>
      <c r="K40" s="34"/>
      <c r="L40" s="35"/>
      <c r="M40" s="35"/>
      <c r="N40" s="39">
        <f t="shared" si="2"/>
        <v>0</v>
      </c>
      <c r="O40" s="43"/>
      <c r="P40" s="41">
        <f t="shared" si="1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2"/>
      <c r="H41" s="72"/>
      <c r="I41" s="72"/>
      <c r="J41" s="72"/>
      <c r="K41" s="34"/>
      <c r="L41" s="35"/>
      <c r="M41" s="35"/>
      <c r="N41" s="39">
        <f t="shared" si="2"/>
        <v>0</v>
      </c>
      <c r="O41" s="43"/>
      <c r="P41" s="41">
        <f t="shared" si="1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2"/>
      <c r="H42" s="72"/>
      <c r="I42" s="72"/>
      <c r="J42" s="72"/>
      <c r="K42" s="34"/>
      <c r="L42" s="35"/>
      <c r="M42" s="35"/>
      <c r="N42" s="39">
        <f t="shared" si="2"/>
        <v>0</v>
      </c>
      <c r="O42" s="43"/>
      <c r="P42" s="41">
        <f t="shared" si="1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2"/>
      <c r="H43" s="72"/>
      <c r="I43" s="72"/>
      <c r="J43" s="72"/>
      <c r="K43" s="34"/>
      <c r="L43" s="35"/>
      <c r="M43" s="35"/>
      <c r="N43" s="39">
        <f t="shared" si="2"/>
        <v>0</v>
      </c>
      <c r="O43" s="43"/>
      <c r="P43" s="41">
        <f t="shared" si="1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2"/>
      <c r="H44" s="72"/>
      <c r="I44" s="72"/>
      <c r="J44" s="72"/>
      <c r="K44" s="34"/>
      <c r="L44" s="35"/>
      <c r="M44" s="35"/>
      <c r="N44" s="39">
        <f t="shared" si="2"/>
        <v>0</v>
      </c>
      <c r="O44" s="43"/>
      <c r="P44" s="41">
        <f t="shared" si="1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2"/>
      <c r="H45" s="72"/>
      <c r="I45" s="72"/>
      <c r="J45" s="72"/>
      <c r="K45" s="34"/>
      <c r="L45" s="35"/>
      <c r="M45" s="35"/>
      <c r="N45" s="39">
        <f t="shared" si="2"/>
        <v>0</v>
      </c>
      <c r="O45" s="43"/>
      <c r="P45" s="41">
        <f t="shared" si="1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2"/>
      <c r="H46" s="72"/>
      <c r="I46" s="72"/>
      <c r="J46" s="72"/>
      <c r="K46" s="34"/>
      <c r="L46" s="35"/>
      <c r="M46" s="35"/>
      <c r="N46" s="39">
        <f t="shared" si="2"/>
        <v>0</v>
      </c>
      <c r="O46" s="43"/>
      <c r="P46" s="41">
        <f t="shared" si="1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2"/>
      <c r="H47" s="72"/>
      <c r="I47" s="72"/>
      <c r="J47" s="72"/>
      <c r="K47" s="34"/>
      <c r="L47" s="35"/>
      <c r="M47" s="35"/>
      <c r="N47" s="39">
        <f t="shared" si="2"/>
        <v>0</v>
      </c>
      <c r="O47" s="43"/>
      <c r="P47" s="41">
        <f t="shared" si="1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2"/>
      <c r="H48" s="72">
        <f aca="true" t="shared" si="3" ref="H48:H83">IF($E$3="si",($H$5/$H$6*G48),IF($E$3="no",G48*$H$4,0))</f>
        <v>0</v>
      </c>
      <c r="I48" s="72"/>
      <c r="J48" s="72"/>
      <c r="K48" s="34"/>
      <c r="L48" s="35"/>
      <c r="M48" s="35"/>
      <c r="N48" s="39">
        <f t="shared" si="2"/>
        <v>0</v>
      </c>
      <c r="O48" s="43"/>
      <c r="P48" s="41">
        <f t="shared" si="1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2"/>
      <c r="H49" s="72">
        <f t="shared" si="3"/>
        <v>0</v>
      </c>
      <c r="I49" s="72"/>
      <c r="J49" s="72"/>
      <c r="K49" s="34"/>
      <c r="L49" s="35"/>
      <c r="M49" s="35"/>
      <c r="N49" s="39">
        <f t="shared" si="2"/>
        <v>0</v>
      </c>
      <c r="O49" s="43"/>
      <c r="P49" s="41">
        <f t="shared" si="1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2"/>
      <c r="H50" s="72">
        <f t="shared" si="3"/>
        <v>0</v>
      </c>
      <c r="I50" s="72"/>
      <c r="J50" s="72"/>
      <c r="K50" s="34"/>
      <c r="L50" s="35"/>
      <c r="M50" s="35"/>
      <c r="N50" s="39">
        <f t="shared" si="2"/>
        <v>0</v>
      </c>
      <c r="O50" s="43"/>
      <c r="P50" s="41">
        <f t="shared" si="1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2"/>
      <c r="H51" s="72">
        <f t="shared" si="3"/>
        <v>0</v>
      </c>
      <c r="I51" s="72"/>
      <c r="J51" s="72"/>
      <c r="K51" s="34"/>
      <c r="L51" s="35"/>
      <c r="M51" s="35"/>
      <c r="N51" s="39">
        <f t="shared" si="2"/>
        <v>0</v>
      </c>
      <c r="O51" s="43"/>
      <c r="P51" s="41">
        <f t="shared" si="1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2"/>
      <c r="H52" s="72">
        <f t="shared" si="3"/>
        <v>0</v>
      </c>
      <c r="I52" s="72"/>
      <c r="J52" s="72"/>
      <c r="K52" s="34"/>
      <c r="L52" s="35"/>
      <c r="M52" s="35"/>
      <c r="N52" s="39">
        <f t="shared" si="2"/>
        <v>0</v>
      </c>
      <c r="O52" s="43"/>
      <c r="P52" s="41">
        <f t="shared" si="1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2"/>
      <c r="H53" s="72">
        <f t="shared" si="3"/>
        <v>0</v>
      </c>
      <c r="I53" s="72"/>
      <c r="J53" s="72"/>
      <c r="K53" s="34"/>
      <c r="L53" s="35"/>
      <c r="M53" s="35"/>
      <c r="N53" s="39">
        <f t="shared" si="2"/>
        <v>0</v>
      </c>
      <c r="O53" s="43"/>
      <c r="P53" s="41">
        <f t="shared" si="1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2"/>
      <c r="H54" s="72">
        <f t="shared" si="3"/>
        <v>0</v>
      </c>
      <c r="I54" s="72"/>
      <c r="J54" s="72"/>
      <c r="K54" s="34"/>
      <c r="L54" s="35"/>
      <c r="M54" s="35"/>
      <c r="N54" s="39">
        <f t="shared" si="2"/>
        <v>0</v>
      </c>
      <c r="O54" s="43"/>
      <c r="P54" s="41">
        <f t="shared" si="1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2"/>
      <c r="H55" s="72">
        <f t="shared" si="3"/>
        <v>0</v>
      </c>
      <c r="I55" s="72"/>
      <c r="J55" s="72"/>
      <c r="K55" s="34"/>
      <c r="L55" s="35"/>
      <c r="M55" s="35"/>
      <c r="N55" s="39">
        <f t="shared" si="2"/>
        <v>0</v>
      </c>
      <c r="O55" s="43"/>
      <c r="P55" s="41">
        <f t="shared" si="1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2"/>
      <c r="H56" s="72">
        <f t="shared" si="3"/>
        <v>0</v>
      </c>
      <c r="I56" s="72"/>
      <c r="J56" s="72"/>
      <c r="K56" s="34"/>
      <c r="L56" s="35"/>
      <c r="M56" s="35"/>
      <c r="N56" s="39">
        <f t="shared" si="2"/>
        <v>0</v>
      </c>
      <c r="O56" s="43"/>
      <c r="P56" s="41">
        <f t="shared" si="1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2"/>
      <c r="H57" s="72">
        <f t="shared" si="3"/>
        <v>0</v>
      </c>
      <c r="I57" s="72"/>
      <c r="J57" s="72"/>
      <c r="K57" s="34"/>
      <c r="L57" s="35"/>
      <c r="M57" s="35"/>
      <c r="N57" s="39">
        <f t="shared" si="2"/>
        <v>0</v>
      </c>
      <c r="O57" s="43"/>
      <c r="P57" s="41">
        <f t="shared" si="1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2"/>
      <c r="H58" s="72">
        <f t="shared" si="3"/>
        <v>0</v>
      </c>
      <c r="I58" s="72"/>
      <c r="J58" s="72"/>
      <c r="K58" s="34"/>
      <c r="L58" s="35"/>
      <c r="M58" s="35"/>
      <c r="N58" s="39">
        <f t="shared" si="2"/>
        <v>0</v>
      </c>
      <c r="O58" s="43"/>
      <c r="P58" s="41">
        <f t="shared" si="1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2"/>
      <c r="H59" s="72">
        <f t="shared" si="3"/>
        <v>0</v>
      </c>
      <c r="I59" s="72"/>
      <c r="J59" s="72"/>
      <c r="K59" s="34"/>
      <c r="L59" s="35"/>
      <c r="M59" s="35"/>
      <c r="N59" s="39">
        <f t="shared" si="2"/>
        <v>0</v>
      </c>
      <c r="O59" s="43"/>
      <c r="P59" s="41">
        <f t="shared" si="1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2"/>
      <c r="H60" s="72">
        <f t="shared" si="3"/>
        <v>0</v>
      </c>
      <c r="I60" s="72"/>
      <c r="J60" s="72"/>
      <c r="K60" s="34"/>
      <c r="L60" s="35"/>
      <c r="M60" s="35"/>
      <c r="N60" s="39">
        <f t="shared" si="2"/>
        <v>0</v>
      </c>
      <c r="O60" s="43"/>
      <c r="P60" s="41">
        <f t="shared" si="1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2"/>
      <c r="H61" s="72">
        <f t="shared" si="3"/>
        <v>0</v>
      </c>
      <c r="I61" s="72"/>
      <c r="J61" s="72"/>
      <c r="K61" s="34"/>
      <c r="L61" s="35"/>
      <c r="M61" s="35"/>
      <c r="N61" s="39">
        <f t="shared" si="2"/>
        <v>0</v>
      </c>
      <c r="O61" s="43"/>
      <c r="P61" s="41">
        <f t="shared" si="1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2"/>
      <c r="H62" s="72">
        <f t="shared" si="3"/>
        <v>0</v>
      </c>
      <c r="I62" s="72"/>
      <c r="J62" s="72"/>
      <c r="K62" s="34"/>
      <c r="L62" s="35"/>
      <c r="M62" s="35"/>
      <c r="N62" s="39">
        <f t="shared" si="2"/>
        <v>0</v>
      </c>
      <c r="O62" s="43"/>
      <c r="P62" s="41">
        <f t="shared" si="1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2"/>
      <c r="H63" s="72">
        <f t="shared" si="3"/>
        <v>0</v>
      </c>
      <c r="I63" s="72"/>
      <c r="J63" s="72"/>
      <c r="K63" s="34"/>
      <c r="L63" s="35"/>
      <c r="M63" s="35"/>
      <c r="N63" s="39">
        <f t="shared" si="2"/>
        <v>0</v>
      </c>
      <c r="O63" s="43"/>
      <c r="P63" s="41">
        <f t="shared" si="1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2"/>
      <c r="H64" s="72">
        <f t="shared" si="3"/>
        <v>0</v>
      </c>
      <c r="I64" s="72"/>
      <c r="J64" s="72"/>
      <c r="K64" s="34"/>
      <c r="L64" s="35"/>
      <c r="M64" s="35"/>
      <c r="N64" s="39">
        <f t="shared" si="2"/>
        <v>0</v>
      </c>
      <c r="O64" s="43"/>
      <c r="P64" s="41">
        <f t="shared" si="1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2"/>
      <c r="H65" s="72">
        <f t="shared" si="3"/>
        <v>0</v>
      </c>
      <c r="I65" s="72"/>
      <c r="J65" s="72"/>
      <c r="K65" s="34"/>
      <c r="L65" s="35"/>
      <c r="M65" s="35"/>
      <c r="N65" s="39">
        <f t="shared" si="2"/>
        <v>0</v>
      </c>
      <c r="O65" s="43"/>
      <c r="P65" s="41">
        <f t="shared" si="1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2"/>
      <c r="H66" s="72">
        <f t="shared" si="3"/>
        <v>0</v>
      </c>
      <c r="I66" s="72"/>
      <c r="J66" s="72"/>
      <c r="K66" s="34"/>
      <c r="L66" s="35"/>
      <c r="M66" s="35"/>
      <c r="N66" s="39">
        <f t="shared" si="2"/>
        <v>0</v>
      </c>
      <c r="O66" s="43"/>
      <c r="P66" s="41">
        <f t="shared" si="1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2"/>
      <c r="H67" s="72">
        <f t="shared" si="3"/>
        <v>0</v>
      </c>
      <c r="I67" s="72"/>
      <c r="J67" s="72"/>
      <c r="K67" s="34"/>
      <c r="L67" s="35"/>
      <c r="M67" s="35"/>
      <c r="N67" s="39">
        <f t="shared" si="2"/>
        <v>0</v>
      </c>
      <c r="O67" s="43"/>
      <c r="P67" s="41">
        <f t="shared" si="1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2"/>
      <c r="H68" s="72">
        <f t="shared" si="3"/>
        <v>0</v>
      </c>
      <c r="I68" s="72"/>
      <c r="J68" s="72"/>
      <c r="K68" s="34"/>
      <c r="L68" s="35"/>
      <c r="M68" s="35"/>
      <c r="N68" s="39">
        <f t="shared" si="2"/>
        <v>0</v>
      </c>
      <c r="O68" s="43"/>
      <c r="P68" s="41">
        <f t="shared" si="1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2"/>
      <c r="H69" s="72">
        <f t="shared" si="3"/>
        <v>0</v>
      </c>
      <c r="I69" s="72"/>
      <c r="J69" s="72"/>
      <c r="K69" s="34"/>
      <c r="L69" s="35"/>
      <c r="M69" s="35"/>
      <c r="N69" s="39">
        <f t="shared" si="2"/>
        <v>0</v>
      </c>
      <c r="O69" s="43"/>
      <c r="P69" s="41">
        <f t="shared" si="1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2"/>
      <c r="H70" s="72">
        <f t="shared" si="3"/>
        <v>0</v>
      </c>
      <c r="I70" s="72"/>
      <c r="J70" s="72"/>
      <c r="K70" s="34"/>
      <c r="L70" s="35"/>
      <c r="M70" s="35"/>
      <c r="N70" s="39">
        <f t="shared" si="2"/>
        <v>0</v>
      </c>
      <c r="O70" s="43"/>
      <c r="P70" s="41">
        <f t="shared" si="1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2"/>
      <c r="H71" s="72">
        <f t="shared" si="3"/>
        <v>0</v>
      </c>
      <c r="I71" s="72"/>
      <c r="J71" s="72"/>
      <c r="K71" s="34"/>
      <c r="L71" s="35"/>
      <c r="M71" s="35"/>
      <c r="N71" s="39">
        <f t="shared" si="2"/>
        <v>0</v>
      </c>
      <c r="O71" s="43"/>
      <c r="P71" s="41">
        <f t="shared" si="1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2"/>
      <c r="H72" s="72">
        <f t="shared" si="3"/>
        <v>0</v>
      </c>
      <c r="I72" s="72"/>
      <c r="J72" s="72"/>
      <c r="K72" s="34"/>
      <c r="L72" s="35"/>
      <c r="M72" s="35"/>
      <c r="N72" s="39">
        <f t="shared" si="2"/>
        <v>0</v>
      </c>
      <c r="O72" s="43"/>
      <c r="P72" s="41">
        <f t="shared" si="1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2"/>
      <c r="H73" s="72">
        <f t="shared" si="3"/>
        <v>0</v>
      </c>
      <c r="I73" s="72"/>
      <c r="J73" s="72"/>
      <c r="K73" s="34"/>
      <c r="L73" s="35"/>
      <c r="M73" s="35"/>
      <c r="N73" s="39">
        <f t="shared" si="2"/>
        <v>0</v>
      </c>
      <c r="O73" s="43"/>
      <c r="P73" s="41">
        <f t="shared" si="1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2"/>
      <c r="H74" s="72">
        <f t="shared" si="3"/>
        <v>0</v>
      </c>
      <c r="I74" s="72"/>
      <c r="J74" s="72"/>
      <c r="K74" s="34"/>
      <c r="L74" s="35"/>
      <c r="M74" s="35"/>
      <c r="N74" s="39">
        <f t="shared" si="2"/>
        <v>0</v>
      </c>
      <c r="O74" s="43"/>
      <c r="P74" s="41">
        <f t="shared" si="1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2"/>
      <c r="H75" s="72">
        <f t="shared" si="3"/>
        <v>0</v>
      </c>
      <c r="I75" s="72"/>
      <c r="J75" s="72"/>
      <c r="K75" s="34"/>
      <c r="L75" s="35"/>
      <c r="M75" s="35"/>
      <c r="N75" s="39">
        <f t="shared" si="2"/>
        <v>0</v>
      </c>
      <c r="O75" s="43"/>
      <c r="P75" s="41">
        <f t="shared" si="1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2"/>
      <c r="H76" s="72">
        <f t="shared" si="3"/>
        <v>0</v>
      </c>
      <c r="I76" s="72"/>
      <c r="J76" s="72"/>
      <c r="K76" s="34"/>
      <c r="L76" s="35"/>
      <c r="M76" s="35"/>
      <c r="N76" s="39">
        <f t="shared" si="2"/>
        <v>0</v>
      </c>
      <c r="O76" s="43"/>
      <c r="P76" s="41">
        <f t="shared" si="1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3"/>
      <c r="H77" s="72">
        <f t="shared" si="3"/>
        <v>0</v>
      </c>
      <c r="I77" s="72"/>
      <c r="J77" s="72"/>
      <c r="K77" s="34"/>
      <c r="L77" s="35"/>
      <c r="M77" s="35"/>
      <c r="N77" s="39">
        <f t="shared" si="2"/>
        <v>0</v>
      </c>
      <c r="O77" s="43"/>
      <c r="P77" s="41">
        <f t="shared" si="1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3"/>
      <c r="H78" s="72">
        <f t="shared" si="3"/>
        <v>0</v>
      </c>
      <c r="I78" s="72"/>
      <c r="J78" s="72"/>
      <c r="K78" s="35"/>
      <c r="L78" s="35"/>
      <c r="M78" s="35"/>
      <c r="N78" s="39">
        <f t="shared" si="2"/>
        <v>0</v>
      </c>
      <c r="O78" s="43"/>
      <c r="P78" s="41">
        <f t="shared" si="1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4"/>
      <c r="H79" s="73">
        <f t="shared" si="3"/>
        <v>0</v>
      </c>
      <c r="I79" s="73"/>
      <c r="J79" s="73"/>
      <c r="K79" s="48"/>
      <c r="L79" s="35"/>
      <c r="M79" s="35"/>
      <c r="N79" s="39">
        <f t="shared" si="2"/>
        <v>0</v>
      </c>
      <c r="O79" s="43"/>
      <c r="P79" s="41">
        <f t="shared" si="1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4"/>
      <c r="H80" s="73">
        <f t="shared" si="3"/>
        <v>0</v>
      </c>
      <c r="I80" s="73"/>
      <c r="J80" s="73"/>
      <c r="K80" s="48"/>
      <c r="L80" s="35"/>
      <c r="M80" s="37"/>
      <c r="N80" s="39">
        <f t="shared" si="2"/>
        <v>0</v>
      </c>
      <c r="O80" s="43"/>
      <c r="P80" s="41">
        <f t="shared" si="1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4"/>
      <c r="H81" s="73">
        <f t="shared" si="3"/>
        <v>0</v>
      </c>
      <c r="I81" s="73"/>
      <c r="J81" s="73"/>
      <c r="K81" s="48"/>
      <c r="L81" s="35"/>
      <c r="M81" s="37"/>
      <c r="N81" s="39">
        <f t="shared" si="2"/>
        <v>0</v>
      </c>
      <c r="O81" s="43"/>
      <c r="P81" s="41">
        <f t="shared" si="1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4"/>
      <c r="H82" s="73">
        <f t="shared" si="3"/>
        <v>0</v>
      </c>
      <c r="I82" s="73"/>
      <c r="J82" s="73"/>
      <c r="K82" s="48"/>
      <c r="L82" s="35"/>
      <c r="M82" s="37"/>
      <c r="N82" s="39">
        <f t="shared" si="2"/>
        <v>0</v>
      </c>
      <c r="O82" s="43"/>
      <c r="P82" s="41">
        <f t="shared" si="1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4"/>
      <c r="H83" s="73">
        <f t="shared" si="3"/>
        <v>0</v>
      </c>
      <c r="I83" s="73"/>
      <c r="J83" s="73"/>
      <c r="K83" s="48"/>
      <c r="L83" s="35"/>
      <c r="M83" s="37"/>
      <c r="N83" s="39">
        <f t="shared" si="2"/>
        <v>0</v>
      </c>
      <c r="O83" s="43"/>
      <c r="P83" s="41">
        <f t="shared" si="1"/>
      </c>
      <c r="R83" s="2"/>
    </row>
    <row r="84" spans="1:18" ht="30" customHeight="1">
      <c r="A84" s="42">
        <v>26</v>
      </c>
      <c r="B84" s="47">
        <v>40745</v>
      </c>
      <c r="C84" s="29" t="s">
        <v>75</v>
      </c>
      <c r="D84" s="44" t="s">
        <v>49</v>
      </c>
      <c r="E84" s="69"/>
      <c r="F84" s="69" t="s">
        <v>50</v>
      </c>
      <c r="G84" s="105"/>
      <c r="H84" s="36">
        <f>IF($D$3="si",($G$5/$G$6*G84),IF($D$3="no",G84*$G$4,0))</f>
        <v>0</v>
      </c>
      <c r="I84" s="36"/>
      <c r="J84" s="36"/>
      <c r="K84" s="37"/>
      <c r="L84" s="37"/>
      <c r="M84" s="38">
        <v>172</v>
      </c>
      <c r="N84" s="39">
        <f>SUM(H84:M84)</f>
        <v>172</v>
      </c>
      <c r="O84" s="43">
        <v>172</v>
      </c>
      <c r="P84" s="41" t="str">
        <f>IF(F84="Milano","X","")</f>
        <v>X</v>
      </c>
      <c r="R84" s="2"/>
    </row>
    <row r="85" spans="1:18" ht="30" customHeight="1">
      <c r="A85" s="42">
        <v>27</v>
      </c>
      <c r="B85" s="47">
        <v>40715</v>
      </c>
      <c r="C85" s="44" t="s">
        <v>76</v>
      </c>
      <c r="D85" s="49" t="s">
        <v>49</v>
      </c>
      <c r="E85" s="45"/>
      <c r="F85" s="46" t="s">
        <v>50</v>
      </c>
      <c r="G85" s="105"/>
      <c r="H85" s="36">
        <f>IF($D$3="si",($G$5/$G$6*G85),IF($D$3="no",G85*$G$4,0))</f>
        <v>0</v>
      </c>
      <c r="I85" s="36"/>
      <c r="J85" s="36"/>
      <c r="K85" s="37"/>
      <c r="L85" s="37"/>
      <c r="M85" s="38">
        <v>56</v>
      </c>
      <c r="N85" s="39">
        <f>SUM(H85:M85)</f>
        <v>56</v>
      </c>
      <c r="O85" s="43">
        <v>56</v>
      </c>
      <c r="P85" s="41" t="str">
        <f>IF(F85="Milano","X","")</f>
        <v>X</v>
      </c>
      <c r="R85" s="2"/>
    </row>
    <row r="86" spans="1:18" ht="30" customHeight="1">
      <c r="A86" s="42">
        <v>28</v>
      </c>
      <c r="B86" s="47">
        <v>40716</v>
      </c>
      <c r="C86" s="44" t="s">
        <v>76</v>
      </c>
      <c r="D86" s="49" t="s">
        <v>49</v>
      </c>
      <c r="E86" s="45"/>
      <c r="F86" s="46" t="s">
        <v>50</v>
      </c>
      <c r="G86" s="105"/>
      <c r="H86" s="36">
        <f>IF($D$3="si",($G$5/$G$6*G86),IF($D$3="no",G86*$G$4,0))</f>
        <v>0</v>
      </c>
      <c r="I86" s="36"/>
      <c r="J86" s="36"/>
      <c r="K86" s="37"/>
      <c r="L86" s="37"/>
      <c r="M86" s="38">
        <v>145.89</v>
      </c>
      <c r="N86" s="39">
        <f>SUM(H86:M86)</f>
        <v>145.89</v>
      </c>
      <c r="O86" s="43">
        <v>145.89</v>
      </c>
      <c r="P86" s="41" t="str">
        <f>IF(F86="Milano","X","")</f>
        <v>X</v>
      </c>
      <c r="R86" s="2"/>
    </row>
    <row r="87" spans="1:18" ht="30" customHeight="1" thickBot="1">
      <c r="A87" s="42">
        <v>29</v>
      </c>
      <c r="B87" s="47">
        <v>40746</v>
      </c>
      <c r="C87" s="44" t="s">
        <v>75</v>
      </c>
      <c r="D87" s="49" t="s">
        <v>77</v>
      </c>
      <c r="E87" s="45"/>
      <c r="F87" s="46" t="s">
        <v>50</v>
      </c>
      <c r="G87" s="106"/>
      <c r="H87" s="36">
        <f>IF($D$3="si",($G$5/$G$6*G87),IF($D$3="no",G87*$G$4,0))</f>
        <v>0</v>
      </c>
      <c r="I87" s="36"/>
      <c r="J87" s="36"/>
      <c r="K87" s="37"/>
      <c r="L87" s="37"/>
      <c r="M87" s="38">
        <v>27.7</v>
      </c>
      <c r="N87" s="39">
        <f>SUM(H87:M87)</f>
        <v>27.7</v>
      </c>
      <c r="O87" s="43"/>
      <c r="P87" s="41" t="e">
        <f>IF(#REF!="Milano","X","")</f>
        <v>#REF!</v>
      </c>
      <c r="R87" s="2"/>
    </row>
    <row r="88" spans="1:18" ht="30" customHeight="1" thickTop="1">
      <c r="A88" s="42">
        <v>30</v>
      </c>
      <c r="O88" s="43"/>
      <c r="P88" s="41" t="str">
        <f>IF(F87="Milano","X","")</f>
        <v>X</v>
      </c>
      <c r="R88" s="2"/>
    </row>
    <row r="89" spans="1:18" ht="30" customHeight="1">
      <c r="A89" s="84"/>
      <c r="B89" s="85"/>
      <c r="C89" s="86"/>
      <c r="D89" s="87"/>
      <c r="E89" s="87"/>
      <c r="F89" s="88"/>
      <c r="G89" s="89"/>
      <c r="H89" s="90"/>
      <c r="I89" s="91"/>
      <c r="J89" s="91"/>
      <c r="K89" s="91"/>
      <c r="L89" s="91"/>
      <c r="M89" s="91"/>
      <c r="N89" s="92"/>
      <c r="O89" s="93"/>
      <c r="P89" s="94"/>
      <c r="Q89" s="94"/>
      <c r="R89" s="2"/>
    </row>
    <row r="90" spans="1:18" ht="18.75">
      <c r="A90" s="60"/>
      <c r="B90" s="78" t="s">
        <v>42</v>
      </c>
      <c r="C90" s="78"/>
      <c r="D90" s="78"/>
      <c r="E90" s="61"/>
      <c r="F90" s="61"/>
      <c r="G90" s="78" t="s">
        <v>44</v>
      </c>
      <c r="H90" s="78"/>
      <c r="I90" s="78"/>
      <c r="J90" s="61"/>
      <c r="K90" s="61"/>
      <c r="L90" s="78" t="s">
        <v>43</v>
      </c>
      <c r="M90" s="78"/>
      <c r="N90" s="78"/>
      <c r="O90" s="61"/>
      <c r="P90" s="94"/>
      <c r="Q90" s="94"/>
      <c r="R90" s="2"/>
    </row>
    <row r="91" spans="1:18" ht="18.75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94"/>
      <c r="Q91" s="94"/>
      <c r="R91" s="94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12 N16:N18 N22:N87 N89">
      <formula1>0</formula1>
    </dataValidation>
    <dataValidation type="decimal" operator="greaterThanOrEqual" allowBlank="1" showErrorMessage="1" errorTitle="Valore" error="Inserire un numero maggiore o uguale a 0 (zero)!" sqref="H26:I26 H11:K11 K17:K18 L11:M12 H12:J12 L22:M83 L16:M18 H16:J18 K25:K26 H22:J25 H27:K83 H84:M87 H89:M89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25:F77 F84 D85:E87 D89:E89">
      <formula1>1</formula1>
    </dataValidation>
    <dataValidation type="textLength" operator="greaterThan" sqref="G79:G83 G25:G76 F85:F87 F89">
      <formula1>1</formula1>
    </dataValidation>
    <dataValidation type="date" operator="greaterThanOrEqual" showErrorMessage="1" errorTitle="Data" error="Inserire una data superiore al 1/11/2000" sqref="B11:B12 B79:B87 B89">
      <formula1>36831</formula1>
    </dataValidation>
    <dataValidation type="textLength" operator="greaterThan" allowBlank="1" sqref="D12 D77 D79:D83 C85:C87 C89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2010-08-02T13:41:22Z</cp:lastPrinted>
  <dcterms:created xsi:type="dcterms:W3CDTF">2007-03-06T14:42:56Z</dcterms:created>
  <dcterms:modified xsi:type="dcterms:W3CDTF">2011-07-28T10:49:16Z</dcterms:modified>
  <cp:category/>
  <cp:version/>
  <cp:contentType/>
  <cp:contentStatus/>
  <cp:revision>1</cp:revision>
</cp:coreProperties>
</file>