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Estero'!$A$1:$R$60</definedName>
    <definedName name="_xlnm.Print_Area" localSheetId="1">'Nota Spese Italia'!$A$1:$S$101</definedName>
    <definedName name="_xlnm.Print_Titles" localSheetId="0">'Nota Spese Estero'!$1:$10</definedName>
    <definedName name="_xlnm.Print_Titles" localSheetId="1">'Nota Spese Italia'!$7:$10</definedName>
  </definedNames>
  <calcPr calcId="125725"/>
</workbook>
</file>

<file path=xl/calcChain.xml><?xml version="1.0" encoding="utf-8"?>
<calcChain xmlns="http://schemas.openxmlformats.org/spreadsheetml/2006/main">
  <c r="P5" i="1"/>
  <c r="O7"/>
  <c r="N7"/>
  <c r="M7"/>
  <c r="L7"/>
  <c r="I7"/>
  <c r="N15"/>
  <c r="H12" i="3"/>
  <c r="H11" i="1"/>
  <c r="N11" s="1"/>
  <c r="H11" i="3"/>
  <c r="P3"/>
  <c r="O7"/>
  <c r="M7"/>
  <c r="L7"/>
  <c r="K7"/>
  <c r="J7"/>
  <c r="I7"/>
  <c r="G7"/>
  <c r="H37"/>
  <c r="H40"/>
  <c r="H51"/>
  <c r="P55"/>
  <c r="H55"/>
  <c r="N55" s="1"/>
  <c r="P54"/>
  <c r="N54"/>
  <c r="H54"/>
  <c r="P53"/>
  <c r="H53"/>
  <c r="N53" s="1"/>
  <c r="P52"/>
  <c r="N52"/>
  <c r="H52"/>
  <c r="P51"/>
  <c r="N51"/>
  <c r="P50"/>
  <c r="N50"/>
  <c r="H50"/>
  <c r="P49"/>
  <c r="H49"/>
  <c r="N49" s="1"/>
  <c r="P48"/>
  <c r="N48"/>
  <c r="H48"/>
  <c r="P47"/>
  <c r="H47"/>
  <c r="N47" s="1"/>
  <c r="P46"/>
  <c r="N46"/>
  <c r="H46"/>
  <c r="P45"/>
  <c r="H45"/>
  <c r="N45" s="1"/>
  <c r="P44"/>
  <c r="N44"/>
  <c r="H44"/>
  <c r="P43"/>
  <c r="H43"/>
  <c r="N43" s="1"/>
  <c r="P42"/>
  <c r="N42"/>
  <c r="H42"/>
  <c r="P41"/>
  <c r="H41"/>
  <c r="N41" s="1"/>
  <c r="H95" i="1"/>
  <c r="N95" s="1"/>
  <c r="H94"/>
  <c r="N94" s="1"/>
  <c r="H93"/>
  <c r="N93" s="1"/>
  <c r="H92"/>
  <c r="N92" s="1"/>
  <c r="H91"/>
  <c r="N91" s="1"/>
  <c r="H90"/>
  <c r="N90" s="1"/>
  <c r="H89"/>
  <c r="N89" s="1"/>
  <c r="H88"/>
  <c r="N88" s="1"/>
  <c r="H87"/>
  <c r="N87" s="1"/>
  <c r="H86"/>
  <c r="N86" s="1"/>
  <c r="H85"/>
  <c r="H84"/>
  <c r="N84" s="1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N13" s="1"/>
  <c r="H12"/>
  <c r="P3"/>
  <c r="G7"/>
  <c r="K7"/>
  <c r="J7"/>
  <c r="P95"/>
  <c r="P94"/>
  <c r="P93"/>
  <c r="P92"/>
  <c r="P91"/>
  <c r="P90"/>
  <c r="P89"/>
  <c r="P88"/>
  <c r="P87"/>
  <c r="P86"/>
  <c r="P85"/>
  <c r="N85"/>
  <c r="P84"/>
  <c r="N39" i="3"/>
  <c r="P40"/>
  <c r="N40"/>
  <c r="P39"/>
  <c r="H39"/>
  <c r="P38"/>
  <c r="N38"/>
  <c r="H38"/>
  <c r="P37"/>
  <c r="N37"/>
  <c r="P36"/>
  <c r="N36"/>
  <c r="H36"/>
  <c r="P35"/>
  <c r="H35"/>
  <c r="N35" s="1"/>
  <c r="P34"/>
  <c r="N34"/>
  <c r="H34"/>
  <c r="P33"/>
  <c r="H33"/>
  <c r="N33" s="1"/>
  <c r="P32"/>
  <c r="N32"/>
  <c r="H32"/>
  <c r="N27"/>
  <c r="P31"/>
  <c r="H31"/>
  <c r="N31" s="1"/>
  <c r="P30"/>
  <c r="N30"/>
  <c r="H30"/>
  <c r="P29"/>
  <c r="H29"/>
  <c r="N29" s="1"/>
  <c r="P28"/>
  <c r="H28"/>
  <c r="N28" s="1"/>
  <c r="H7"/>
  <c r="P1" s="1"/>
  <c r="P5" s="1"/>
  <c r="P11"/>
  <c r="P11" i="1"/>
  <c r="N11" i="3"/>
  <c r="N12" l="1"/>
  <c r="N7" s="1"/>
  <c r="H7" i="1"/>
  <c r="P1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2"/>
  <c r="H27" i="3"/>
  <c r="H26"/>
  <c r="H25"/>
  <c r="H24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N73" l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P12"/>
  <c r="P7" i="1" l="1"/>
  <c r="P7" i="3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<sst xmlns="http://schemas.openxmlformats.org/spreadsheetml/2006/main" count="123" uniqueCount="73">
  <si>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</si>
  <si>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</si>
  <si>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</si>
  <si>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</si>
  <si>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</si>
  <si>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</si>
  <si>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</si>
  <si>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</si>
  <si>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</si>
  <si>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</si>
  <si>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</si>
  <si>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</si>
  <si>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</si>
  <si>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</si>
  <si>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</si>
  <si>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</si>
  <si>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</si>
  <si>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</si>
  <si>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</si>
  <si>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</si>
  <si>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</si>
  <si>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</si>
  <si>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</si>
  <si>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</si>
  <si>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</si>
  <si>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</si>
  <si>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</si>
  <si>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</si>
  <si>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</si>
  <si>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</si>
  <si>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</si>
  <si>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</si>
  <si>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</si>
  <si>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</si>
  <si>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</si>
  <si>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</si>
  <si>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(importi in Valuta  XXX)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</si>
  <si>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</si>
  <si>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</si>
  <si>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</si>
  <si>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</si>
  <si>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</si>
  <si>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</si>
  <si>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</si>
  <si>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</si>
  <si>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</si>
  <si>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</si>
  <si>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</si>
  <si>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roberto banfi</t>
  </si>
  <si>
    <t>Milano</t>
  </si>
  <si>
    <t>luglio</t>
  </si>
  <si>
    <t>01 07 2011</t>
  </si>
  <si>
    <t>Royal</t>
  </si>
  <si>
    <t>Incontro</t>
  </si>
  <si>
    <t xml:space="preserve">via Martin Piaggio </t>
  </si>
  <si>
    <t>Genova</t>
  </si>
  <si>
    <t>Interno</t>
  </si>
  <si>
    <t>Bergamo</t>
  </si>
  <si>
    <t xml:space="preserve">Via F.lli Calvi, 15 </t>
  </si>
  <si>
    <t>14/07/2011</t>
  </si>
  <si>
    <t>Barclays</t>
  </si>
  <si>
    <t>viale Forlanini</t>
  </si>
  <si>
    <t>20/07/2011</t>
  </si>
  <si>
    <t>22/07/2011</t>
  </si>
  <si>
    <t>Fornitore</t>
  </si>
  <si>
    <t>25/07/2011</t>
  </si>
  <si>
    <t>Sipra</t>
  </si>
  <si>
    <t xml:space="preserve"> C.so B. Telesio 25</t>
  </si>
  <si>
    <t>Torino</t>
  </si>
  <si>
    <t>26/07/2011</t>
  </si>
  <si>
    <t>Itas</t>
  </si>
  <si>
    <t>via Mantova</t>
  </si>
  <si>
    <t>Trento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</si>
</sst>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G12" sqref="G12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4" t="s">
        <v>0</v>
      </c>
      <c r="C1" s="124"/>
      <c r="D1" s="125"/>
      <c r="E1" s="125"/>
      <c r="F1" s="51" t="s">
        <v>43</v>
      </c>
      <c r="G1" s="50" t="s">
        <v>44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0</v>
      </c>
      <c r="Q1" s="3" t="s">
        <v>28</v>
      </c>
    </row>
    <row r="2" spans="1:18" s="8" customFormat="1" ht="57.75" customHeight="1">
      <c r="A2" s="4"/>
      <c r="B2" s="126" t="s">
        <v>2</v>
      </c>
      <c r="C2" s="126"/>
      <c r="D2" s="125"/>
      <c r="E2" s="125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26" t="s">
        <v>26</v>
      </c>
      <c r="C3" s="126"/>
      <c r="D3" s="125" t="s">
        <v>28</v>
      </c>
      <c r="E3" s="125"/>
      <c r="N3" s="10" t="s">
        <v>4</v>
      </c>
      <c r="O3" s="11"/>
      <c r="P3" s="62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33" t="s">
        <v>8</v>
      </c>
      <c r="O5" s="133"/>
      <c r="P5" s="58">
        <f>P1-P2-P3-P4</f>
        <v>0</v>
      </c>
      <c r="Q5" s="13"/>
    </row>
    <row r="6" spans="1:18" s="8" customFormat="1" ht="43.5" customHeight="1" thickTop="1" thickBot="1">
      <c r="A6" s="4"/>
      <c r="B6" s="56" t="s">
        <v>36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34" t="s">
        <v>30</v>
      </c>
      <c r="B7" s="135"/>
      <c r="C7" s="136"/>
      <c r="D7" s="109" t="s">
        <v>11</v>
      </c>
      <c r="E7" s="110"/>
      <c r="F7" s="110"/>
      <c r="G7" s="99">
        <f t="shared" ref="G7:O7" si="0">SUM(G11:G55)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81">
        <f t="shared" si="0"/>
        <v>0</v>
      </c>
      <c r="M7" s="82">
        <f t="shared" si="0"/>
        <v>0</v>
      </c>
      <c r="N7" s="80">
        <f t="shared" si="0"/>
        <v>0</v>
      </c>
      <c r="O7" s="83">
        <f t="shared" si="0"/>
        <v>0</v>
      </c>
      <c r="P7" s="13">
        <f>+N7-SUM(H7:M7)</f>
        <v>0</v>
      </c>
    </row>
    <row r="8" spans="1:18" ht="36" customHeight="1" thickTop="1" thickBot="1">
      <c r="A8" s="111"/>
      <c r="B8" s="112" t="s">
        <v>12</v>
      </c>
      <c r="C8" s="112" t="s">
        <v>13</v>
      </c>
      <c r="D8" s="113" t="s">
        <v>25</v>
      </c>
      <c r="E8" s="112" t="s">
        <v>34</v>
      </c>
      <c r="F8" s="115" t="s">
        <v>32</v>
      </c>
      <c r="G8" s="116" t="s">
        <v>15</v>
      </c>
      <c r="H8" s="118" t="s">
        <v>16</v>
      </c>
      <c r="I8" s="120" t="s">
        <v>39</v>
      </c>
      <c r="J8" s="119" t="s">
        <v>41</v>
      </c>
      <c r="K8" s="119" t="s">
        <v>40</v>
      </c>
      <c r="L8" s="137" t="s">
        <v>22</v>
      </c>
      <c r="M8" s="138"/>
      <c r="N8" s="108" t="s">
        <v>17</v>
      </c>
      <c r="O8" s="127" t="s">
        <v>18</v>
      </c>
      <c r="P8" s="128" t="s">
        <v>19</v>
      </c>
      <c r="Q8" s="2"/>
      <c r="R8" s="121" t="s">
        <v>42</v>
      </c>
    </row>
    <row r="9" spans="1:18" ht="36" customHeight="1" thickTop="1" thickBot="1">
      <c r="A9" s="111"/>
      <c r="B9" s="112" t="s">
        <v>12</v>
      </c>
      <c r="C9" s="112"/>
      <c r="D9" s="114"/>
      <c r="E9" s="112"/>
      <c r="F9" s="115"/>
      <c r="G9" s="117"/>
      <c r="H9" s="118" t="s">
        <v>39</v>
      </c>
      <c r="I9" s="120" t="s">
        <v>39</v>
      </c>
      <c r="J9" s="120"/>
      <c r="K9" s="120" t="s">
        <v>38</v>
      </c>
      <c r="L9" s="129" t="s">
        <v>23</v>
      </c>
      <c r="M9" s="131" t="s">
        <v>24</v>
      </c>
      <c r="N9" s="108"/>
      <c r="O9" s="127"/>
      <c r="P9" s="128"/>
      <c r="Q9" s="2"/>
      <c r="R9" s="122"/>
    </row>
    <row r="10" spans="1:18" ht="37.5" customHeight="1" thickTop="1" thickBot="1">
      <c r="A10" s="111"/>
      <c r="B10" s="112"/>
      <c r="C10" s="112"/>
      <c r="D10" s="114"/>
      <c r="E10" s="112"/>
      <c r="F10" s="115"/>
      <c r="G10" s="96" t="s">
        <v>20</v>
      </c>
      <c r="H10" s="118"/>
      <c r="I10" s="120"/>
      <c r="J10" s="120"/>
      <c r="K10" s="120"/>
      <c r="L10" s="130"/>
      <c r="M10" s="132"/>
      <c r="N10" s="108"/>
      <c r="O10" s="127"/>
      <c r="P10" s="128"/>
      <c r="Q10" s="2"/>
      <c r="R10" s="123"/>
    </row>
    <row r="11" spans="1:18" ht="30" customHeight="1" thickTop="1">
      <c r="A11" s="27">
        <v>1</v>
      </c>
      <c r="B11" s="47"/>
      <c r="C11" s="29"/>
      <c r="D11" s="30"/>
      <c r="E11" s="30"/>
      <c r="F11" s="31"/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 t="str">
        <f>IF(F11="Milano","X","")</f>
        <v/>
      </c>
      <c r="Q11" s="2"/>
      <c r="R11" s="74"/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 t="str">
        <f t="shared" ref="P12:P27" si="1">IF(F12="Milano","X","")</f>
        <v/>
      </c>
      <c r="Q12" s="2"/>
      <c r="R12" s="74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2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3">SUM(H13:M13)</f>
        <v>0</v>
      </c>
      <c r="O13" s="43"/>
      <c r="P13" s="41" t="str">
        <f t="shared" si="1"/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2"/>
        <v>0</v>
      </c>
      <c r="I14" s="34"/>
      <c r="J14" s="35"/>
      <c r="K14" s="68"/>
      <c r="L14" s="37"/>
      <c r="M14" s="38"/>
      <c r="N14" s="39">
        <f t="shared" si="3"/>
        <v>0</v>
      </c>
      <c r="O14" s="43"/>
      <c r="P14" s="41" t="str">
        <f t="shared" si="1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2"/>
        <v>0</v>
      </c>
      <c r="I15" s="34"/>
      <c r="J15" s="35"/>
      <c r="K15" s="68"/>
      <c r="L15" s="37"/>
      <c r="M15" s="38"/>
      <c r="N15" s="39">
        <f t="shared" si="3"/>
        <v>0</v>
      </c>
      <c r="O15" s="43"/>
      <c r="P15" s="41" t="str">
        <f t="shared" si="1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2"/>
        <v>0</v>
      </c>
      <c r="I16" s="34"/>
      <c r="J16" s="35"/>
      <c r="K16" s="68"/>
      <c r="L16" s="37"/>
      <c r="M16" s="38"/>
      <c r="N16" s="39">
        <f t="shared" si="3"/>
        <v>0</v>
      </c>
      <c r="O16" s="43"/>
      <c r="P16" s="41" t="str">
        <f t="shared" si="1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2"/>
        <v>0</v>
      </c>
      <c r="I17" s="34"/>
      <c r="J17" s="35"/>
      <c r="K17" s="68"/>
      <c r="L17" s="37"/>
      <c r="M17" s="38"/>
      <c r="N17" s="39">
        <f t="shared" si="3"/>
        <v>0</v>
      </c>
      <c r="O17" s="43"/>
      <c r="P17" s="41" t="str">
        <f t="shared" si="1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2"/>
        <v>0</v>
      </c>
      <c r="I18" s="34"/>
      <c r="J18" s="35"/>
      <c r="K18" s="68"/>
      <c r="L18" s="37"/>
      <c r="M18" s="38"/>
      <c r="N18" s="39">
        <f t="shared" si="3"/>
        <v>0</v>
      </c>
      <c r="O18" s="43"/>
      <c r="P18" s="41" t="str">
        <f t="shared" si="1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2"/>
        <v>0</v>
      </c>
      <c r="I19" s="34"/>
      <c r="J19" s="35"/>
      <c r="K19" s="68"/>
      <c r="L19" s="37"/>
      <c r="M19" s="38"/>
      <c r="N19" s="39">
        <f t="shared" si="3"/>
        <v>0</v>
      </c>
      <c r="O19" s="43"/>
      <c r="P19" s="41" t="str">
        <f t="shared" si="1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2"/>
        <v>0</v>
      </c>
      <c r="I20" s="34"/>
      <c r="J20" s="35"/>
      <c r="K20" s="68"/>
      <c r="L20" s="37"/>
      <c r="M20" s="38"/>
      <c r="N20" s="39">
        <f t="shared" si="3"/>
        <v>0</v>
      </c>
      <c r="O20" s="43"/>
      <c r="P20" s="41" t="str">
        <f t="shared" si="1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2"/>
        <v>0</v>
      </c>
      <c r="I21" s="34"/>
      <c r="J21" s="36"/>
      <c r="K21" s="37"/>
      <c r="L21" s="37"/>
      <c r="M21" s="38"/>
      <c r="N21" s="39">
        <f t="shared" si="3"/>
        <v>0</v>
      </c>
      <c r="O21" s="43"/>
      <c r="P21" s="41" t="str">
        <f t="shared" si="1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2"/>
        <v>0</v>
      </c>
      <c r="I22" s="35"/>
      <c r="J22" s="35"/>
      <c r="K22" s="68"/>
      <c r="L22" s="37"/>
      <c r="M22" s="38"/>
      <c r="N22" s="39">
        <f t="shared" si="3"/>
        <v>0</v>
      </c>
      <c r="O22" s="43"/>
      <c r="P22" s="41" t="str">
        <f t="shared" si="1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2"/>
        <v>0</v>
      </c>
      <c r="I23" s="48"/>
      <c r="J23" s="36"/>
      <c r="K23" s="37"/>
      <c r="L23" s="37"/>
      <c r="M23" s="38"/>
      <c r="N23" s="39">
        <f t="shared" si="3"/>
        <v>0</v>
      </c>
      <c r="O23" s="43"/>
      <c r="P23" s="41" t="str">
        <f t="shared" si="1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2"/>
        <v>0</v>
      </c>
      <c r="I24" s="48"/>
      <c r="J24" s="36"/>
      <c r="K24" s="37"/>
      <c r="L24" s="37"/>
      <c r="M24" s="38"/>
      <c r="N24" s="39">
        <f t="shared" si="3"/>
        <v>0</v>
      </c>
      <c r="O24" s="43"/>
      <c r="P24" s="41" t="str">
        <f t="shared" si="1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2"/>
        <v>0</v>
      </c>
      <c r="I25" s="48"/>
      <c r="J25" s="36"/>
      <c r="K25" s="37"/>
      <c r="L25" s="37"/>
      <c r="M25" s="38"/>
      <c r="N25" s="39">
        <f t="shared" si="3"/>
        <v>0</v>
      </c>
      <c r="O25" s="43"/>
      <c r="P25" s="41" t="str">
        <f t="shared" si="1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2"/>
        <v>0</v>
      </c>
      <c r="I26" s="48"/>
      <c r="J26" s="36"/>
      <c r="K26" s="37"/>
      <c r="L26" s="37"/>
      <c r="M26" s="38"/>
      <c r="N26" s="39">
        <f t="shared" si="3"/>
        <v>0</v>
      </c>
      <c r="O26" s="43"/>
      <c r="P26" s="41" t="str">
        <f t="shared" si="1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2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1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6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6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6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6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6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6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6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6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6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>
      <c r="A58" s="60"/>
      <c r="B58" s="78" t="s">
        <v>45</v>
      </c>
      <c r="C58" s="78"/>
      <c r="D58" s="78"/>
      <c r="E58" s="61"/>
      <c r="F58" s="61"/>
      <c r="G58" s="78" t="s">
        <v>47</v>
      </c>
      <c r="H58" s="78"/>
      <c r="I58" s="78"/>
      <c r="J58" s="61"/>
      <c r="K58" s="61"/>
      <c r="L58" s="78" t="s">
        <v>46</v>
      </c>
      <c r="M58" s="78"/>
      <c r="N58" s="78"/>
      <c r="O58" s="61"/>
      <c r="P58" s="94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1"/>
  <sheetViews>
    <sheetView tabSelected="1" view="pageBreakPreview" topLeftCell="E1" zoomScale="50" zoomScaleSheetLayoutView="50" workbookViewId="0">
      <pane ySplit="5" topLeftCell="A6" activePane="bottomLeft" state="frozen"/>
      <selection pane="bottomLeft" activeCell="H8" sqref="H8:H10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4" t="s">
        <v>0</v>
      </c>
      <c r="C1" s="124"/>
      <c r="D1" s="124"/>
      <c r="E1" s="125" t="s">
        <v>48</v>
      </c>
      <c r="F1" s="125"/>
      <c r="G1" s="51" t="s">
        <v>50</v>
      </c>
      <c r="H1" s="50" t="s">
        <v>51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470.31414941494148</v>
      </c>
      <c r="Q1" s="3" t="s">
        <v>28</v>
      </c>
    </row>
    <row r="2" spans="1:19" s="8" customFormat="1" ht="35.25" customHeight="1">
      <c r="A2" s="4"/>
      <c r="B2" s="126" t="s">
        <v>2</v>
      </c>
      <c r="C2" s="126"/>
      <c r="D2" s="126"/>
      <c r="E2" s="125"/>
      <c r="F2" s="125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6" t="s">
        <v>26</v>
      </c>
      <c r="C3" s="126"/>
      <c r="D3" s="126"/>
      <c r="E3" s="125" t="s">
        <v>28</v>
      </c>
      <c r="F3" s="125"/>
      <c r="N3" s="10" t="s">
        <v>4</v>
      </c>
      <c r="O3" s="11"/>
      <c r="P3" s="12">
        <f>+O7</f>
        <v>113.2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10</v>
      </c>
      <c r="F5" s="14"/>
      <c r="G5" s="10" t="s">
        <v>7</v>
      </c>
      <c r="H5" s="21">
        <v>1.44</v>
      </c>
      <c r="N5" s="133" t="s">
        <v>8</v>
      </c>
      <c r="O5" s="133"/>
      <c r="P5" s="22">
        <f>P1-P2-P3-P4</f>
        <v>357.11414941494149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52" t="s">
        <v>11</v>
      </c>
      <c r="F7" s="153"/>
      <c r="G7" s="25">
        <f t="shared" ref="G7:O7" si="0">SUM(G11:G95)</f>
        <v>1462</v>
      </c>
      <c r="H7" s="25">
        <f t="shared" si="0"/>
        <v>189.49414941494149</v>
      </c>
      <c r="I7" s="65">
        <f>SUM(I11:I95)</f>
        <v>114.45</v>
      </c>
      <c r="J7" s="71">
        <f t="shared" si="0"/>
        <v>0</v>
      </c>
      <c r="K7" s="66">
        <f t="shared" si="0"/>
        <v>0</v>
      </c>
      <c r="L7" s="66">
        <f>SUM(L11:L95)</f>
        <v>113.2</v>
      </c>
      <c r="M7" s="66">
        <f>SUM(M11:M95)</f>
        <v>53.17</v>
      </c>
      <c r="N7" s="66">
        <f>SUM(N11:N95)</f>
        <v>470.31414941494148</v>
      </c>
      <c r="O7" s="67">
        <f>SUM(O11:O95)</f>
        <v>113.2</v>
      </c>
      <c r="P7" s="13">
        <f>+N7-SUM(I7:M7)</f>
        <v>189.49414941494149</v>
      </c>
    </row>
    <row r="8" spans="1:19" ht="36" customHeight="1" thickTop="1" thickBot="1">
      <c r="A8" s="140"/>
      <c r="B8" s="64"/>
      <c r="C8" s="141" t="s">
        <v>13</v>
      </c>
      <c r="D8" s="142" t="s">
        <v>25</v>
      </c>
      <c r="E8" s="112" t="s">
        <v>14</v>
      </c>
      <c r="F8" s="143" t="s">
        <v>35</v>
      </c>
      <c r="G8" s="144" t="s">
        <v>15</v>
      </c>
      <c r="H8" s="145" t="s">
        <v>16</v>
      </c>
      <c r="I8" s="119" t="s">
        <v>39</v>
      </c>
      <c r="J8" s="119" t="s">
        <v>41</v>
      </c>
      <c r="K8" s="119" t="s">
        <v>40</v>
      </c>
      <c r="L8" s="150" t="s">
        <v>37</v>
      </c>
      <c r="M8" s="151"/>
      <c r="N8" s="139" t="s">
        <v>17</v>
      </c>
      <c r="O8" s="148" t="s">
        <v>18</v>
      </c>
      <c r="P8" s="128" t="s">
        <v>19</v>
      </c>
      <c r="R8" s="2"/>
    </row>
    <row r="9" spans="1:19" ht="36" customHeight="1" thickTop="1" thickBot="1">
      <c r="A9" s="111"/>
      <c r="B9" s="64" t="s">
        <v>12</v>
      </c>
      <c r="C9" s="112"/>
      <c r="D9" s="112"/>
      <c r="E9" s="112"/>
      <c r="F9" s="143"/>
      <c r="G9" s="144"/>
      <c r="H9" s="146"/>
      <c r="I9" s="120" t="s">
        <v>39</v>
      </c>
      <c r="J9" s="120"/>
      <c r="K9" s="120" t="s">
        <v>38</v>
      </c>
      <c r="L9" s="129" t="s">
        <v>23</v>
      </c>
      <c r="M9" s="149" t="s">
        <v>24</v>
      </c>
      <c r="N9" s="108"/>
      <c r="O9" s="127"/>
      <c r="P9" s="128"/>
      <c r="R9" s="2"/>
    </row>
    <row r="10" spans="1:19" ht="37.5" customHeight="1" thickTop="1" thickBot="1">
      <c r="A10" s="111"/>
      <c r="B10" s="55"/>
      <c r="C10" s="112"/>
      <c r="D10" s="112"/>
      <c r="E10" s="112"/>
      <c r="F10" s="143"/>
      <c r="G10" s="26" t="s">
        <v>20</v>
      </c>
      <c r="H10" s="147"/>
      <c r="I10" s="120"/>
      <c r="J10" s="120"/>
      <c r="K10" s="120"/>
      <c r="L10" s="154"/>
      <c r="M10" s="132"/>
      <c r="N10" s="108"/>
      <c r="O10" s="127"/>
      <c r="P10" s="128"/>
      <c r="R10" s="2"/>
    </row>
    <row r="11" spans="1:19" ht="30" customHeight="1" thickTop="1">
      <c r="A11" s="27">
        <v>1</v>
      </c>
      <c r="B11" s="47">
        <v>40884</v>
      </c>
      <c r="C11" s="29" t="s">
        <v>52</v>
      </c>
      <c r="D11" s="29" t="s">
        <v>53</v>
      </c>
      <c r="E11" s="69" t="s">
        <v>54</v>
      </c>
      <c r="F11" s="69" t="s">
        <v>55</v>
      </c>
      <c r="G11" s="100">
        <v>300</v>
      </c>
      <c r="H11" s="106">
        <f>IF($E$3="si",($H$5/$H$6*G11),IF($E$3="no",G11*$H$4,0))</f>
        <v>38.883888388838884</v>
      </c>
      <c r="I11" s="72">
        <v>34.4</v>
      </c>
      <c r="J11" s="72"/>
      <c r="K11" s="34"/>
      <c r="L11" s="35">
        <v>34</v>
      </c>
      <c r="M11" s="37">
        <v>3.6</v>
      </c>
      <c r="N11" s="39">
        <f>SUM(H11:M11)</f>
        <v>110.88388838883887</v>
      </c>
      <c r="O11" s="40">
        <v>34</v>
      </c>
      <c r="P11" s="41" t="str">
        <f>IF($F11="Milano","X","")</f>
        <v/>
      </c>
      <c r="R11" s="2"/>
    </row>
    <row r="12" spans="1:19" ht="30" customHeight="1">
      <c r="A12" s="42">
        <v>2</v>
      </c>
      <c r="B12" s="47">
        <v>40640</v>
      </c>
      <c r="C12" s="29" t="s">
        <v>56</v>
      </c>
      <c r="D12" s="44"/>
      <c r="E12" s="69"/>
      <c r="F12" s="69"/>
      <c r="G12" s="101"/>
      <c r="H12" s="106">
        <f t="shared" ref="H12:H75" si="1">IF($E$3="si",($H$5/$H$6*G12),IF($E$3="no",G12*$H$4,0))</f>
        <v>0</v>
      </c>
      <c r="I12" s="72"/>
      <c r="J12" s="72"/>
      <c r="K12" s="34"/>
      <c r="L12" s="35"/>
      <c r="M12" s="37">
        <v>15</v>
      </c>
      <c r="N12" s="39">
        <f>SUM(H12:M12)</f>
        <v>15</v>
      </c>
      <c r="O12" s="43"/>
      <c r="P12" s="41" t="str">
        <f t="shared" ref="P12:P83" si="2">IF($F12="Milano","X","")</f>
        <v/>
      </c>
      <c r="R12" s="2"/>
    </row>
    <row r="13" spans="1:19" ht="30" customHeight="1">
      <c r="A13" s="42">
        <v>3</v>
      </c>
      <c r="B13" s="28">
        <v>40550</v>
      </c>
      <c r="C13" s="29" t="s">
        <v>52</v>
      </c>
      <c r="D13" s="29" t="s">
        <v>53</v>
      </c>
      <c r="E13" s="69" t="s">
        <v>58</v>
      </c>
      <c r="F13" s="69" t="s">
        <v>57</v>
      </c>
      <c r="G13" s="101">
        <v>100</v>
      </c>
      <c r="H13" s="106">
        <f t="shared" si="1"/>
        <v>12.961296129612961</v>
      </c>
      <c r="I13" s="72">
        <v>11.3</v>
      </c>
      <c r="J13" s="72"/>
      <c r="K13" s="34"/>
      <c r="L13" s="35"/>
      <c r="M13" s="37"/>
      <c r="N13" s="39">
        <f>SUM(H13:M13)</f>
        <v>24.261296129612962</v>
      </c>
      <c r="O13" s="43"/>
      <c r="P13" s="41" t="str">
        <f t="shared" si="2"/>
        <v/>
      </c>
      <c r="R13" s="2"/>
    </row>
    <row r="14" spans="1:19" ht="30" customHeight="1">
      <c r="A14" s="42">
        <v>4</v>
      </c>
      <c r="B14" s="28" t="s">
        <v>59</v>
      </c>
      <c r="C14" s="29" t="s">
        <v>60</v>
      </c>
      <c r="D14" s="29" t="s">
        <v>53</v>
      </c>
      <c r="E14" s="69" t="s">
        <v>61</v>
      </c>
      <c r="F14" s="69" t="s">
        <v>49</v>
      </c>
      <c r="G14" s="101">
        <v>14</v>
      </c>
      <c r="H14" s="106">
        <f t="shared" si="1"/>
        <v>1.8145814581458146</v>
      </c>
      <c r="I14" s="72">
        <v>0.5</v>
      </c>
      <c r="J14" s="72"/>
      <c r="K14" s="34"/>
      <c r="L14" s="35">
        <v>52.2</v>
      </c>
      <c r="M14" s="37"/>
      <c r="N14" s="39">
        <f t="shared" ref="N14:N18" si="3">SUM(H14:M14)</f>
        <v>54.51458145814582</v>
      </c>
      <c r="O14" s="43">
        <v>52.2</v>
      </c>
      <c r="P14" s="41" t="str">
        <f t="shared" si="2"/>
        <v>X</v>
      </c>
      <c r="R14" s="2"/>
    </row>
    <row r="15" spans="1:19" ht="30" customHeight="1">
      <c r="A15" s="42">
        <v>5</v>
      </c>
      <c r="B15" s="28" t="s">
        <v>62</v>
      </c>
      <c r="C15" s="29" t="s">
        <v>52</v>
      </c>
      <c r="D15" s="29" t="s">
        <v>53</v>
      </c>
      <c r="E15" s="69" t="s">
        <v>54</v>
      </c>
      <c r="F15" s="69" t="s">
        <v>55</v>
      </c>
      <c r="G15" s="101">
        <v>300</v>
      </c>
      <c r="H15" s="106">
        <f t="shared" si="1"/>
        <v>38.883888388838884</v>
      </c>
      <c r="I15" s="72">
        <v>35.75</v>
      </c>
      <c r="J15" s="72"/>
      <c r="K15" s="34"/>
      <c r="L15" s="35"/>
      <c r="M15" s="37">
        <v>16</v>
      </c>
      <c r="N15" s="39">
        <f t="shared" si="3"/>
        <v>90.633888388838884</v>
      </c>
      <c r="O15" s="43"/>
      <c r="P15" s="41" t="str">
        <f t="shared" si="2"/>
        <v/>
      </c>
      <c r="R15" s="2"/>
    </row>
    <row r="16" spans="1:19" ht="30" customHeight="1">
      <c r="A16" s="42">
        <v>6</v>
      </c>
      <c r="B16" s="28" t="s">
        <v>63</v>
      </c>
      <c r="C16" s="29" t="s">
        <v>64</v>
      </c>
      <c r="D16" s="29" t="s">
        <v>53</v>
      </c>
      <c r="E16" s="69"/>
      <c r="F16" s="69"/>
      <c r="G16" s="101"/>
      <c r="H16" s="106">
        <f t="shared" si="1"/>
        <v>0</v>
      </c>
      <c r="I16" s="72"/>
      <c r="J16" s="72"/>
      <c r="K16" s="34"/>
      <c r="L16" s="35"/>
      <c r="M16" s="37">
        <v>11.97</v>
      </c>
      <c r="N16" s="39">
        <f t="shared" si="3"/>
        <v>11.97</v>
      </c>
      <c r="O16" s="43"/>
      <c r="P16" s="41" t="str">
        <f t="shared" si="2"/>
        <v/>
      </c>
      <c r="R16" s="2"/>
    </row>
    <row r="17" spans="1:18" ht="30" customHeight="1">
      <c r="A17" s="42">
        <v>7</v>
      </c>
      <c r="B17" s="28" t="s">
        <v>69</v>
      </c>
      <c r="C17" s="29" t="s">
        <v>66</v>
      </c>
      <c r="D17" s="29" t="s">
        <v>53</v>
      </c>
      <c r="E17" s="69" t="s">
        <v>67</v>
      </c>
      <c r="F17" s="69" t="s">
        <v>68</v>
      </c>
      <c r="G17" s="101">
        <v>298</v>
      </c>
      <c r="H17" s="106">
        <f t="shared" si="1"/>
        <v>38.624662466246626</v>
      </c>
      <c r="I17" s="72"/>
      <c r="J17" s="72"/>
      <c r="K17" s="34"/>
      <c r="L17" s="35"/>
      <c r="M17" s="37">
        <v>6.6</v>
      </c>
      <c r="N17" s="39">
        <f t="shared" si="3"/>
        <v>45.224662466246627</v>
      </c>
      <c r="O17" s="43"/>
      <c r="P17" s="41" t="str">
        <f t="shared" si="2"/>
        <v/>
      </c>
      <c r="R17" s="2"/>
    </row>
    <row r="18" spans="1:18" ht="30" customHeight="1">
      <c r="A18" s="42">
        <v>8</v>
      </c>
      <c r="B18" s="28" t="s">
        <v>65</v>
      </c>
      <c r="C18" s="29" t="s">
        <v>70</v>
      </c>
      <c r="D18" s="29" t="s">
        <v>53</v>
      </c>
      <c r="E18" s="69" t="s">
        <v>71</v>
      </c>
      <c r="F18" s="69" t="s">
        <v>72</v>
      </c>
      <c r="G18" s="101">
        <v>450</v>
      </c>
      <c r="H18" s="106">
        <f t="shared" si="1"/>
        <v>58.325832583258325</v>
      </c>
      <c r="I18" s="72">
        <v>32.5</v>
      </c>
      <c r="J18" s="72"/>
      <c r="K18" s="34"/>
      <c r="L18" s="35">
        <v>27</v>
      </c>
      <c r="M18" s="35"/>
      <c r="N18" s="39">
        <f t="shared" si="3"/>
        <v>117.82583258325832</v>
      </c>
      <c r="O18" s="43">
        <v>27</v>
      </c>
      <c r="P18" s="41" t="str">
        <f t="shared" si="2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2"/>
      <c r="H19" s="106">
        <f t="shared" si="1"/>
        <v>0</v>
      </c>
      <c r="I19" s="72"/>
      <c r="J19" s="72"/>
      <c r="K19" s="34"/>
      <c r="L19" s="35"/>
      <c r="M19" s="35"/>
      <c r="N19" s="39">
        <f t="shared" ref="N19:N83" si="4">SUM(H19:M19)</f>
        <v>0</v>
      </c>
      <c r="O19" s="43"/>
      <c r="P19" s="41" t="str">
        <f t="shared" si="2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2"/>
      <c r="H20" s="106">
        <f t="shared" si="1"/>
        <v>0</v>
      </c>
      <c r="I20" s="72"/>
      <c r="J20" s="72"/>
      <c r="K20" s="34"/>
      <c r="L20" s="35"/>
      <c r="M20" s="35"/>
      <c r="N20" s="39">
        <f t="shared" si="4"/>
        <v>0</v>
      </c>
      <c r="O20" s="43"/>
      <c r="P20" s="41" t="str">
        <f t="shared" si="2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2"/>
      <c r="H21" s="106">
        <f t="shared" si="1"/>
        <v>0</v>
      </c>
      <c r="I21" s="72"/>
      <c r="J21" s="72"/>
      <c r="K21" s="34"/>
      <c r="L21" s="35"/>
      <c r="M21" s="35"/>
      <c r="N21" s="39">
        <f t="shared" si="4"/>
        <v>0</v>
      </c>
      <c r="O21" s="43"/>
      <c r="P21" s="41" t="str">
        <f t="shared" si="2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2"/>
      <c r="H22" s="106">
        <f t="shared" si="1"/>
        <v>0</v>
      </c>
      <c r="I22" s="72"/>
      <c r="J22" s="72"/>
      <c r="K22" s="34"/>
      <c r="L22" s="35"/>
      <c r="M22" s="35"/>
      <c r="N22" s="39">
        <f t="shared" si="4"/>
        <v>0</v>
      </c>
      <c r="O22" s="43"/>
      <c r="P22" s="41" t="str">
        <f t="shared" si="2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6">
        <f t="shared" si="1"/>
        <v>0</v>
      </c>
      <c r="I23" s="72"/>
      <c r="J23" s="72"/>
      <c r="K23" s="34"/>
      <c r="L23" s="35"/>
      <c r="M23" s="35"/>
      <c r="N23" s="39">
        <f t="shared" si="4"/>
        <v>0</v>
      </c>
      <c r="O23" s="43"/>
      <c r="P23" s="41" t="str">
        <f t="shared" si="2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6">
        <f t="shared" si="1"/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2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6">
        <f t="shared" si="1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2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6">
        <f t="shared" si="1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2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1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2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si="1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2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1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2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1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2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1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2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1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2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1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2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1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2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1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2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1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2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1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2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1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2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1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2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1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2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1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2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1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2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1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2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1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2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1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2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1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2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1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2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1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2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1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2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1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2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1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2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1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2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1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2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1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2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1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2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1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2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1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2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1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2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1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2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1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2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1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2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1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2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1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2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1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2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1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2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1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2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1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2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1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2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1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2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1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2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1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2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1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2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1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2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1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2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1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2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95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2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2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2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2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2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2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2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2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5"/>
        <v>0</v>
      </c>
      <c r="I89" s="36"/>
      <c r="J89" s="36"/>
      <c r="K89" s="37"/>
      <c r="L89" s="37"/>
      <c r="M89" s="38"/>
      <c r="N89" s="39">
        <f t="shared" ref="N89:N95" si="9">SUM(H89:M89)</f>
        <v>0</v>
      </c>
      <c r="O89" s="43"/>
      <c r="P89" s="41" t="str">
        <f t="shared" ref="P89:P95" si="10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7" spans="1:17">
      <c r="A97" s="60"/>
      <c r="B97" s="61"/>
      <c r="C97" s="61"/>
      <c r="D97" s="61"/>
      <c r="E97" s="61"/>
      <c r="F97" s="61"/>
      <c r="G97" s="61"/>
      <c r="H97" s="61"/>
      <c r="I97" s="61"/>
      <c r="J97" s="107"/>
      <c r="K97" s="107"/>
      <c r="L97" s="61"/>
      <c r="M97" s="61"/>
      <c r="N97" s="61"/>
      <c r="O97" s="61"/>
      <c r="P97" s="107"/>
      <c r="Q97" s="3"/>
    </row>
    <row r="98" spans="1:17">
      <c r="A98" s="84"/>
      <c r="B98" s="85"/>
      <c r="C98" s="86"/>
      <c r="D98" s="87"/>
      <c r="E98" s="87"/>
      <c r="F98" s="88"/>
      <c r="G98" s="89"/>
      <c r="H98" s="90"/>
      <c r="I98" s="91"/>
      <c r="J98" s="107"/>
      <c r="K98" s="107"/>
      <c r="L98" s="91"/>
      <c r="M98" s="91"/>
      <c r="N98" s="92"/>
      <c r="O98" s="93"/>
      <c r="P98" s="107"/>
      <c r="Q98" s="3"/>
    </row>
    <row r="99" spans="1:17">
      <c r="A99" s="60"/>
      <c r="B99" s="78" t="s">
        <v>45</v>
      </c>
      <c r="C99" s="78"/>
      <c r="D99" s="78"/>
      <c r="E99" s="61"/>
      <c r="F99" s="61"/>
      <c r="G99" s="78" t="s">
        <v>47</v>
      </c>
      <c r="H99" s="78"/>
      <c r="I99" s="78"/>
      <c r="J99" s="107"/>
      <c r="K99" s="107"/>
      <c r="L99" s="78" t="s">
        <v>46</v>
      </c>
      <c r="M99" s="78"/>
      <c r="N99" s="78"/>
      <c r="O99" s="61"/>
      <c r="P99" s="107"/>
      <c r="Q99" s="3"/>
    </row>
    <row r="100" spans="1:17">
      <c r="A100" s="60"/>
      <c r="B100" s="61"/>
      <c r="C100" s="61"/>
      <c r="D100" s="61"/>
      <c r="E100" s="61"/>
      <c r="F100" s="61"/>
      <c r="G100" s="61"/>
      <c r="H100" s="61"/>
      <c r="I100" s="61"/>
      <c r="J100" s="107"/>
      <c r="K100" s="107"/>
      <c r="L100" s="61"/>
      <c r="M100" s="61"/>
      <c r="N100" s="61"/>
      <c r="O100" s="61"/>
      <c r="P100" s="107"/>
      <c r="Q100" s="3"/>
    </row>
    <row r="101" spans="1:17">
      <c r="A101" s="60"/>
      <c r="B101" s="61"/>
      <c r="C101" s="61"/>
      <c r="D101" s="61"/>
      <c r="E101" s="61"/>
      <c r="F101" s="61"/>
      <c r="G101" s="61"/>
      <c r="H101" s="61"/>
      <c r="I101" s="61"/>
      <c r="J101" s="107"/>
      <c r="K101" s="107"/>
      <c r="L101" s="61"/>
      <c r="M101" s="61"/>
      <c r="N101" s="61"/>
      <c r="O101" s="61"/>
      <c r="P101" s="107"/>
      <c r="Q101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8 N11:N95">
      <formula1>0</formula1>
      <formula2>0</formula2>
    </dataValidation>
    <dataValidation type="decimal" operator="greaterThanOrEqual" allowBlank="1" showErrorMessage="1" errorTitle="Valore" error="Inserire un numero maggiore o uguale a 0 (zero)!" sqref="H98:M98 L11:M83 K17:K83 H84:M95 H11:K11 H12:J83">
      <formula1>0</formula1>
      <formula2>0</formula2>
    </dataValidation>
    <dataValidation type="textLength" operator="greaterThan" allowBlank="1" showErrorMessage="1" sqref="D98:E98 E79:F83 F19:F77 D84:E95">
      <formula1>1</formula1>
      <formula2>0</formula2>
    </dataValidation>
    <dataValidation type="textLength" operator="greaterThan" sqref="F98 G79:G83 G19:G76 F84:F95">
      <formula1>1</formula1>
      <formula2>0</formula2>
    </dataValidation>
    <dataValidation type="date" operator="greaterThanOrEqual" showErrorMessage="1" errorTitle="Data" error="Inserire una data superiore al 1/11/2000" sqref="B98 B79:B95 B11:B12">
      <formula1>36831</formula1>
      <formula2>0</formula2>
    </dataValidation>
    <dataValidation type="textLength" operator="greaterThan" allowBlank="1" sqref="C98 D12 D77 D79:D83 C84:C95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2011-08-02T09:56:44Z</cp:lastPrinted>
  <dcterms:created xsi:type="dcterms:W3CDTF">2007-03-06T14:42:56Z</dcterms:created>
  <dcterms:modified xsi:type="dcterms:W3CDTF">2011-08-02T10:07:05Z</dcterms:modified>
</cp:coreProperties>
</file>