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GBP" sheetId="3" r:id="rId1"/>
    <sheet name="Nota Spese Italia" sheetId="1" r:id="rId2"/>
    <sheet name="Nota Spese CZK" sheetId="4" r:id="rId3"/>
  </sheets>
  <definedNames>
    <definedName name="_xlnm.Print_Area" localSheetId="0">'Nota Spese GBP'!$A$1:$R$52</definedName>
    <definedName name="_xlnm.Print_Area" localSheetId="1">'Nota Spese Italia'!$A$1:$S$106</definedName>
    <definedName name="_xlnm.Print_Titles" localSheetId="0">'Nota Spese GBP'!$1:$10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Q5" i="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R5" i="3"/>
  <c r="O7"/>
  <c r="N11"/>
  <c r="N7" s="1"/>
  <c r="M7"/>
  <c r="J7"/>
  <c r="I7" i="1"/>
  <c r="N7"/>
  <c r="O7"/>
  <c r="H33" i="4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H11"/>
  <c r="N11" s="1"/>
  <c r="O7"/>
  <c r="P3" s="1"/>
  <c r="M7"/>
  <c r="L7"/>
  <c r="K7"/>
  <c r="J7"/>
  <c r="I7"/>
  <c r="G7"/>
  <c r="N7" l="1"/>
  <c r="H7"/>
  <c r="P1" s="1"/>
  <c r="P5" s="1"/>
  <c r="M1" l="1"/>
  <c r="P7"/>
  <c r="H11" i="1" l="1"/>
  <c r="N11" s="1"/>
  <c r="H11" i="3"/>
  <c r="P3"/>
  <c r="L7"/>
  <c r="K7"/>
  <c r="I7"/>
  <c r="G7"/>
  <c r="H36"/>
  <c r="H39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H100" i="1"/>
  <c r="H99"/>
  <c r="N99" s="1"/>
  <c r="H98"/>
  <c r="H97"/>
  <c r="N97" s="1"/>
  <c r="H96"/>
  <c r="H95"/>
  <c r="N95" s="1"/>
  <c r="H94"/>
  <c r="H93"/>
  <c r="N93" s="1"/>
  <c r="H92"/>
  <c r="H91"/>
  <c r="N91" s="1"/>
  <c r="H90"/>
  <c r="H89"/>
  <c r="N89" s="1"/>
  <c r="H88"/>
  <c r="H87"/>
  <c r="N87" s="1"/>
  <c r="H86"/>
  <c r="H85"/>
  <c r="N85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P3"/>
  <c r="G7"/>
  <c r="M7"/>
  <c r="L7"/>
  <c r="K7"/>
  <c r="J7"/>
  <c r="P100"/>
  <c r="N100"/>
  <c r="P99"/>
  <c r="P98"/>
  <c r="N98"/>
  <c r="P97"/>
  <c r="P96"/>
  <c r="N96"/>
  <c r="P95"/>
  <c r="P94"/>
  <c r="N94"/>
  <c r="P93"/>
  <c r="P92"/>
  <c r="N92"/>
  <c r="P91"/>
  <c r="P90"/>
  <c r="N90"/>
  <c r="P89"/>
  <c r="P88"/>
  <c r="N88"/>
  <c r="P87"/>
  <c r="P86"/>
  <c r="N86"/>
  <c r="P85"/>
  <c r="P84"/>
  <c r="N84"/>
  <c r="P39" i="3"/>
  <c r="N39"/>
  <c r="P38"/>
  <c r="H38"/>
  <c r="N38" s="1"/>
  <c r="P37"/>
  <c r="H37"/>
  <c r="N37" s="1"/>
  <c r="P36"/>
  <c r="N36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11"/>
  <c r="P11" i="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6" i="3"/>
  <c r="N26" s="1"/>
  <c r="H25"/>
  <c r="H24"/>
  <c r="H23"/>
  <c r="H22"/>
  <c r="H21"/>
  <c r="H20"/>
  <c r="H19"/>
  <c r="H18"/>
  <c r="H17"/>
  <c r="H16"/>
  <c r="H15"/>
  <c r="H14"/>
  <c r="H13"/>
  <c r="H12"/>
  <c r="H7" s="1"/>
  <c r="P1" s="1"/>
  <c r="P5" s="1"/>
  <c r="N18" i="1"/>
  <c r="N17"/>
  <c r="N14"/>
  <c r="P18"/>
  <c r="P17"/>
  <c r="P16"/>
  <c r="P15"/>
  <c r="P14"/>
  <c r="P13"/>
  <c r="P12"/>
  <c r="N73" l="1"/>
  <c r="P26" i="3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N12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<sst xmlns="http://schemas.openxmlformats.org/spreadsheetml/2006/main" count="222" uniqueCount="63">
  <si>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</si>
  <si>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</si>
  <si>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</si>
  <si>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</si>
  <si>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</si>
  <si>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</si>
  <si>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</si>
  <si>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</si>
  <si>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</si>
  <si>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</si>
  <si>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</si>
  <si>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</si>
  <si>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</si>
  <si>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</si>
  <si>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</si>
  <si>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</si>
  <si>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</si>
  <si>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</si>
  <si>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</si>
  <si>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</si>
  <si>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</si>
  <si>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</si>
  <si>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</si>
  <si>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</si>
  <si>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</si>
  <si>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</si>
  <si>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</si>
  <si>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</si>
  <si>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</si>
  <si>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</si>
  <si>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</si>
  <si>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</si>
  <si>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</si>
  <si>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</si>
  <si>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</si>
  <si>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</si>
  <si>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</si>
  <si>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</si>
  <si>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</si>
  <si>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</si>
  <si>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</si>
  <si>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</si>
  <si>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</si>
  <si>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</si>
  <si>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visita BSDSS</t>
  </si>
  <si>
    <t>Milano</t>
  </si>
  <si>
    <t>Trasferta Praga</t>
  </si>
  <si>
    <t>trasferta Londra</t>
  </si>
  <si>
    <t>trasferta Praga</t>
  </si>
  <si>
    <t xml:space="preserve">trasferta Londra </t>
  </si>
  <si>
    <t>Trasferta Londra</t>
  </si>
  <si>
    <t>UK</t>
  </si>
  <si>
    <t>GBP</t>
  </si>
  <si>
    <t>(importi in Valuta  GBP)</t>
  </si>
  <si>
    <t>Giugno</t>
  </si>
  <si>
    <t>06 02</t>
  </si>
  <si>
    <t>Massimiliano Luppi</t>
  </si>
  <si>
    <t>06 01</t>
  </si>
  <si>
    <t>06 03</t>
  </si>
  <si>
    <t>(importi in Valuta  CZK)</t>
  </si>
  <si>
    <t xml:space="preserve">Rep Ceca </t>
  </si>
  <si>
    <t>CZK</t>
  </si>
  <si>
    <t>Mancano scontrini</t>
  </si>
</sst>
</file>

<file path=xl/styles.xml><?xml version="1.0" encoding="utf-8"?>
<styleSheet xmlns="http://schemas.openxmlformats.org/spreadsheetml/2006/main">
  <numFmts count="11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9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4" fontId="1" fillId="11" borderId="24" xfId="0" applyNumberFormat="1" applyFont="1" applyFill="1" applyBorder="1" applyAlignment="1" applyProtection="1">
      <alignment vertical="center"/>
      <protection locked="0"/>
    </xf>
    <xf numFmtId="49" fontId="1" fillId="8" borderId="21" xfId="0" applyNumberFormat="1" applyFont="1" applyFill="1" applyBorder="1" applyAlignment="1" applyProtection="1">
      <alignment horizontal="left" vertical="center"/>
      <protection locked="0"/>
    </xf>
    <xf numFmtId="8" fontId="2" fillId="0" borderId="65" xfId="0" applyNumberFormat="1" applyFont="1" applyBorder="1" applyAlignment="1" applyProtection="1">
      <alignment horizontal="right" vertical="center" wrapText="1"/>
    </xf>
    <xf numFmtId="8" fontId="2" fillId="0" borderId="65" xfId="0" applyNumberFormat="1" applyFont="1" applyBorder="1" applyAlignment="1" applyProtection="1">
      <alignment vertical="center"/>
    </xf>
    <xf numFmtId="8" fontId="2" fillId="0" borderId="65" xfId="0" applyNumberFormat="1" applyFont="1" applyBorder="1" applyAlignment="1" applyProtection="1">
      <alignment horizontal="right" vertical="center"/>
    </xf>
    <xf numFmtId="8" fontId="1" fillId="0" borderId="0" xfId="0" applyNumberFormat="1" applyFont="1" applyAlignment="1" applyProtection="1">
      <alignment vertical="center"/>
    </xf>
    <xf numFmtId="4" fontId="1" fillId="11" borderId="25" xfId="0" applyNumberFormat="1" applyFont="1" applyFill="1" applyBorder="1" applyAlignment="1" applyProtection="1">
      <alignment vertical="center"/>
      <protection locked="0"/>
    </xf>
    <xf numFmtId="172" fontId="1" fillId="0" borderId="0" xfId="0" applyNumberFormat="1" applyFont="1" applyAlignment="1" applyProtection="1">
      <alignment vertical="center"/>
    </xf>
    <xf numFmtId="172" fontId="1" fillId="0" borderId="0" xfId="0" applyNumberFormat="1" applyFont="1" applyBorder="1" applyAlignment="1" applyProtection="1">
      <alignment vertical="center"/>
    </xf>
    <xf numFmtId="170" fontId="1" fillId="0" borderId="78" xfId="0" applyNumberFormat="1" applyFont="1" applyBorder="1" applyAlignment="1" applyProtection="1">
      <alignment horizontal="center" vertical="center"/>
      <protection locked="0"/>
    </xf>
    <xf numFmtId="170" fontId="1" fillId="0" borderId="79" xfId="0" applyNumberFormat="1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topLeftCell="E1" zoomScale="50" zoomScaleSheetLayoutView="50" workbookViewId="0">
      <pane ySplit="5" topLeftCell="A6" activePane="bottomLeft" state="frozen"/>
      <selection pane="bottomLeft" activeCell="P8" sqref="P8:R3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3" t="s">
        <v>0</v>
      </c>
      <c r="C1" s="133"/>
      <c r="D1" s="134" t="s">
        <v>56</v>
      </c>
      <c r="E1" s="134"/>
      <c r="F1" s="51" t="s">
        <v>54</v>
      </c>
      <c r="G1" s="50" t="s">
        <v>55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243.13000000000002</v>
      </c>
      <c r="Q1" s="3" t="s">
        <v>28</v>
      </c>
      <c r="R1" s="111">
        <v>273.19</v>
      </c>
    </row>
    <row r="2" spans="1:18" s="8" customFormat="1" ht="57.75" customHeight="1">
      <c r="A2" s="4"/>
      <c r="B2" s="135" t="s">
        <v>2</v>
      </c>
      <c r="C2" s="135"/>
      <c r="D2" s="134"/>
      <c r="E2" s="134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5" t="s">
        <v>26</v>
      </c>
      <c r="C3" s="135"/>
      <c r="D3" s="134" t="s">
        <v>28</v>
      </c>
      <c r="E3" s="134"/>
      <c r="N3" s="10" t="s">
        <v>4</v>
      </c>
      <c r="O3" s="11"/>
      <c r="P3" s="62">
        <f>+O7</f>
        <v>236.93</v>
      </c>
      <c r="Q3" s="13"/>
      <c r="R3" s="111">
        <v>266.32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8</v>
      </c>
      <c r="E5" s="14"/>
      <c r="F5" s="10" t="s">
        <v>7</v>
      </c>
      <c r="G5" s="76">
        <v>1.1100000000000001</v>
      </c>
      <c r="N5" s="142" t="s">
        <v>8</v>
      </c>
      <c r="O5" s="142"/>
      <c r="P5" s="58">
        <f>P1-P2-P3-P4</f>
        <v>6.2000000000000171</v>
      </c>
      <c r="Q5" s="13"/>
      <c r="R5" s="111">
        <f>R1-R3</f>
        <v>6.8700000000000045</v>
      </c>
    </row>
    <row r="6" spans="1:18" s="8" customFormat="1" ht="43.5" customHeight="1" thickTop="1" thickBot="1">
      <c r="A6" s="4"/>
      <c r="B6" s="56" t="s">
        <v>53</v>
      </c>
      <c r="C6" s="56"/>
      <c r="D6" s="14"/>
      <c r="E6" s="14"/>
      <c r="F6" s="10" t="s">
        <v>10</v>
      </c>
      <c r="G6" s="95">
        <v>11.11</v>
      </c>
      <c r="Q6" s="13"/>
    </row>
    <row r="7" spans="1:18" s="8" customFormat="1" ht="27" customHeight="1" thickTop="1" thickBot="1">
      <c r="A7" s="143" t="s">
        <v>30</v>
      </c>
      <c r="B7" s="144"/>
      <c r="C7" s="145"/>
      <c r="D7" s="118" t="s">
        <v>11</v>
      </c>
      <c r="E7" s="119"/>
      <c r="F7" s="119"/>
      <c r="G7" s="96">
        <f t="shared" ref="G7:O7" si="0">SUM(G11:G47)</f>
        <v>0</v>
      </c>
      <c r="H7" s="94">
        <f t="shared" si="0"/>
        <v>0</v>
      </c>
      <c r="I7" s="78">
        <f t="shared" si="0"/>
        <v>0</v>
      </c>
      <c r="J7" s="78">
        <f t="shared" si="0"/>
        <v>55.400000000000006</v>
      </c>
      <c r="K7" s="78">
        <f t="shared" si="0"/>
        <v>0</v>
      </c>
      <c r="L7" s="78">
        <f t="shared" si="0"/>
        <v>0</v>
      </c>
      <c r="M7" s="79">
        <f t="shared" si="0"/>
        <v>187.73000000000002</v>
      </c>
      <c r="N7" s="77">
        <f t="shared" si="0"/>
        <v>243.13</v>
      </c>
      <c r="O7" s="80">
        <f t="shared" si="0"/>
        <v>236.93</v>
      </c>
      <c r="P7" s="13">
        <f>+N7-SUM(H7:M7)</f>
        <v>0</v>
      </c>
    </row>
    <row r="8" spans="1:18" ht="36" customHeight="1" thickTop="1" thickBot="1">
      <c r="A8" s="120"/>
      <c r="B8" s="121" t="s">
        <v>12</v>
      </c>
      <c r="C8" s="121" t="s">
        <v>13</v>
      </c>
      <c r="D8" s="122" t="s">
        <v>25</v>
      </c>
      <c r="E8" s="121" t="s">
        <v>33</v>
      </c>
      <c r="F8" s="124" t="s">
        <v>32</v>
      </c>
      <c r="G8" s="125" t="s">
        <v>15</v>
      </c>
      <c r="H8" s="127" t="s">
        <v>16</v>
      </c>
      <c r="I8" s="129" t="s">
        <v>37</v>
      </c>
      <c r="J8" s="128" t="s">
        <v>39</v>
      </c>
      <c r="K8" s="128" t="s">
        <v>38</v>
      </c>
      <c r="L8" s="146" t="s">
        <v>22</v>
      </c>
      <c r="M8" s="147"/>
      <c r="N8" s="117" t="s">
        <v>17</v>
      </c>
      <c r="O8" s="136" t="s">
        <v>18</v>
      </c>
      <c r="P8" s="137" t="s">
        <v>19</v>
      </c>
      <c r="Q8" s="2"/>
      <c r="R8" s="130" t="s">
        <v>40</v>
      </c>
    </row>
    <row r="9" spans="1:18" ht="36" customHeight="1" thickTop="1" thickBot="1">
      <c r="A9" s="120"/>
      <c r="B9" s="121" t="s">
        <v>12</v>
      </c>
      <c r="C9" s="121"/>
      <c r="D9" s="123"/>
      <c r="E9" s="121"/>
      <c r="F9" s="124"/>
      <c r="G9" s="126"/>
      <c r="H9" s="127" t="s">
        <v>37</v>
      </c>
      <c r="I9" s="129" t="s">
        <v>37</v>
      </c>
      <c r="J9" s="129"/>
      <c r="K9" s="129" t="s">
        <v>36</v>
      </c>
      <c r="L9" s="138" t="s">
        <v>23</v>
      </c>
      <c r="M9" s="140" t="s">
        <v>24</v>
      </c>
      <c r="N9" s="117"/>
      <c r="O9" s="136"/>
      <c r="P9" s="137"/>
      <c r="Q9" s="2"/>
      <c r="R9" s="131"/>
    </row>
    <row r="10" spans="1:18" ht="37.5" customHeight="1" thickTop="1" thickBot="1">
      <c r="A10" s="120"/>
      <c r="B10" s="121"/>
      <c r="C10" s="121"/>
      <c r="D10" s="123"/>
      <c r="E10" s="121"/>
      <c r="F10" s="124"/>
      <c r="G10" s="93" t="s">
        <v>20</v>
      </c>
      <c r="H10" s="127"/>
      <c r="I10" s="129"/>
      <c r="J10" s="129"/>
      <c r="K10" s="129"/>
      <c r="L10" s="139"/>
      <c r="M10" s="141"/>
      <c r="N10" s="117"/>
      <c r="O10" s="136"/>
      <c r="P10" s="137"/>
      <c r="Q10" s="2"/>
      <c r="R10" s="132"/>
    </row>
    <row r="11" spans="1:18" ht="30" customHeight="1" thickTop="1">
      <c r="A11" s="27">
        <v>1</v>
      </c>
      <c r="B11" s="47">
        <v>40700</v>
      </c>
      <c r="C11" s="29"/>
      <c r="D11" s="30" t="s">
        <v>50</v>
      </c>
      <c r="E11" s="30" t="s">
        <v>51</v>
      </c>
      <c r="F11" s="31" t="s">
        <v>52</v>
      </c>
      <c r="G11" s="92"/>
      <c r="H11" s="33">
        <f t="shared" ref="H11:H17" si="1">IF($D$3="si",($G$5/$G$6*G11),IF($D$3="no",G11*$G$4,0))</f>
        <v>0</v>
      </c>
      <c r="I11" s="34"/>
      <c r="J11" s="35"/>
      <c r="K11" s="68"/>
      <c r="L11" s="68"/>
      <c r="M11" s="38">
        <v>47.63</v>
      </c>
      <c r="N11" s="39">
        <f t="shared" ref="N11:N17" si="2">SUM(H11:M11)</f>
        <v>47.63</v>
      </c>
      <c r="O11" s="112">
        <v>47.63</v>
      </c>
      <c r="P11" s="41" t="str">
        <f t="shared" ref="P11:P17" si="3">IF(F11="Milano","X","")</f>
        <v/>
      </c>
      <c r="Q11" s="2"/>
      <c r="R11" s="108">
        <v>53.54</v>
      </c>
    </row>
    <row r="12" spans="1:18" ht="30" customHeight="1">
      <c r="A12" s="42">
        <v>2</v>
      </c>
      <c r="B12" s="28">
        <v>40701</v>
      </c>
      <c r="C12" s="29"/>
      <c r="D12" s="30" t="s">
        <v>50</v>
      </c>
      <c r="E12" s="30" t="s">
        <v>51</v>
      </c>
      <c r="F12" s="31" t="s">
        <v>52</v>
      </c>
      <c r="G12" s="32"/>
      <c r="H12" s="33">
        <f t="shared" si="1"/>
        <v>0</v>
      </c>
      <c r="I12" s="34"/>
      <c r="J12" s="35"/>
      <c r="K12" s="68"/>
      <c r="L12" s="37"/>
      <c r="M12" s="38">
        <v>90.2</v>
      </c>
      <c r="N12" s="39">
        <f t="shared" si="2"/>
        <v>90.2</v>
      </c>
      <c r="O12" s="43">
        <v>90.2</v>
      </c>
      <c r="P12" s="41" t="str">
        <f t="shared" si="3"/>
        <v/>
      </c>
      <c r="Q12" s="2"/>
      <c r="R12" s="108">
        <v>101.41</v>
      </c>
    </row>
    <row r="13" spans="1:18" ht="30" customHeight="1">
      <c r="A13" s="42">
        <v>3</v>
      </c>
      <c r="B13" s="28">
        <v>40702</v>
      </c>
      <c r="C13" s="29"/>
      <c r="D13" s="30" t="s">
        <v>50</v>
      </c>
      <c r="E13" s="30" t="s">
        <v>51</v>
      </c>
      <c r="F13" s="31" t="s">
        <v>52</v>
      </c>
      <c r="G13" s="32"/>
      <c r="H13" s="33">
        <f t="shared" si="1"/>
        <v>0</v>
      </c>
      <c r="I13" s="34"/>
      <c r="J13" s="35"/>
      <c r="K13" s="68"/>
      <c r="L13" s="37"/>
      <c r="M13" s="38">
        <v>18</v>
      </c>
      <c r="N13" s="39">
        <f t="shared" si="2"/>
        <v>18</v>
      </c>
      <c r="O13" s="106">
        <v>18</v>
      </c>
      <c r="P13" s="41" t="str">
        <f t="shared" si="3"/>
        <v/>
      </c>
      <c r="Q13" s="2"/>
      <c r="R13" s="109">
        <v>20.23</v>
      </c>
    </row>
    <row r="14" spans="1:18" ht="30" customHeight="1">
      <c r="A14" s="42">
        <v>4</v>
      </c>
      <c r="B14" s="28">
        <v>40702</v>
      </c>
      <c r="C14" s="29"/>
      <c r="D14" s="30" t="s">
        <v>50</v>
      </c>
      <c r="E14" s="30" t="s">
        <v>51</v>
      </c>
      <c r="F14" s="31" t="s">
        <v>52</v>
      </c>
      <c r="G14" s="32"/>
      <c r="H14" s="33">
        <f t="shared" si="1"/>
        <v>0</v>
      </c>
      <c r="I14" s="34"/>
      <c r="J14" s="35"/>
      <c r="K14" s="68"/>
      <c r="L14" s="37"/>
      <c r="M14" s="38">
        <v>31.9</v>
      </c>
      <c r="N14" s="39">
        <f t="shared" si="2"/>
        <v>31.9</v>
      </c>
      <c r="O14" s="43">
        <v>31.9</v>
      </c>
      <c r="P14" s="41" t="str">
        <f t="shared" si="3"/>
        <v/>
      </c>
      <c r="Q14" s="2"/>
      <c r="R14" s="110">
        <v>35.85</v>
      </c>
    </row>
    <row r="15" spans="1:18" ht="30" customHeight="1">
      <c r="A15" s="42">
        <v>5</v>
      </c>
      <c r="B15" s="28">
        <v>40702</v>
      </c>
      <c r="C15" s="29"/>
      <c r="D15" s="30" t="s">
        <v>50</v>
      </c>
      <c r="E15" s="30" t="s">
        <v>51</v>
      </c>
      <c r="F15" s="31" t="s">
        <v>52</v>
      </c>
      <c r="G15" s="32"/>
      <c r="H15" s="33">
        <f t="shared" si="1"/>
        <v>0</v>
      </c>
      <c r="I15" s="34"/>
      <c r="J15" s="35">
        <v>36</v>
      </c>
      <c r="K15" s="68"/>
      <c r="L15" s="37"/>
      <c r="M15" s="38"/>
      <c r="N15" s="39">
        <f t="shared" si="2"/>
        <v>36</v>
      </c>
      <c r="O15" s="43">
        <v>36</v>
      </c>
      <c r="P15" s="41" t="str">
        <f t="shared" si="3"/>
        <v/>
      </c>
      <c r="Q15" s="2"/>
      <c r="R15" s="109">
        <v>40.46</v>
      </c>
    </row>
    <row r="16" spans="1:18" ht="30" customHeight="1">
      <c r="A16" s="42">
        <v>6</v>
      </c>
      <c r="B16" s="28">
        <v>40702</v>
      </c>
      <c r="C16" s="29"/>
      <c r="D16" s="30" t="s">
        <v>50</v>
      </c>
      <c r="E16" s="30" t="s">
        <v>51</v>
      </c>
      <c r="F16" s="31" t="s">
        <v>52</v>
      </c>
      <c r="G16" s="32"/>
      <c r="H16" s="33">
        <f t="shared" si="1"/>
        <v>0</v>
      </c>
      <c r="I16" s="34"/>
      <c r="J16" s="35">
        <v>13.2</v>
      </c>
      <c r="K16" s="68"/>
      <c r="L16" s="37"/>
      <c r="M16" s="38"/>
      <c r="N16" s="39">
        <f t="shared" si="2"/>
        <v>13.2</v>
      </c>
      <c r="O16" s="43">
        <v>13.2</v>
      </c>
      <c r="P16" s="41" t="str">
        <f t="shared" si="3"/>
        <v/>
      </c>
      <c r="Q16" s="2"/>
      <c r="R16" s="109">
        <v>14.83</v>
      </c>
    </row>
    <row r="17" spans="1:18" ht="30" customHeight="1">
      <c r="A17" s="42">
        <v>7</v>
      </c>
      <c r="B17" s="28">
        <v>40702</v>
      </c>
      <c r="C17" s="29"/>
      <c r="D17" s="30" t="s">
        <v>50</v>
      </c>
      <c r="E17" s="30" t="s">
        <v>51</v>
      </c>
      <c r="F17" s="31" t="s">
        <v>52</v>
      </c>
      <c r="G17" s="32"/>
      <c r="H17" s="33">
        <f t="shared" si="1"/>
        <v>0</v>
      </c>
      <c r="I17" s="34"/>
      <c r="J17" s="35">
        <v>6.2</v>
      </c>
      <c r="K17" s="68"/>
      <c r="L17" s="37"/>
      <c r="M17" s="38"/>
      <c r="N17" s="39">
        <f t="shared" si="2"/>
        <v>6.2</v>
      </c>
      <c r="O17" s="43"/>
      <c r="P17" s="41" t="str">
        <f t="shared" si="3"/>
        <v/>
      </c>
      <c r="Q17" s="2"/>
      <c r="R17" s="109">
        <v>6.87</v>
      </c>
    </row>
    <row r="18" spans="1:18" ht="30" customHeight="1">
      <c r="A18" s="42">
        <v>8</v>
      </c>
      <c r="B18" s="28"/>
      <c r="C18" s="44"/>
      <c r="D18" s="30"/>
      <c r="E18" s="30"/>
      <c r="F18" s="45"/>
      <c r="G18" s="32"/>
      <c r="H18" s="33">
        <f t="shared" ref="H18:H26" si="4">IF($D$3="si",($G$5/$G$6*G18),IF($D$3="no",G18*$G$4,0))</f>
        <v>0</v>
      </c>
      <c r="I18" s="34"/>
      <c r="J18" s="35"/>
      <c r="K18" s="68"/>
      <c r="L18" s="37"/>
      <c r="M18" s="38"/>
      <c r="N18" s="39">
        <f t="shared" ref="N18:N25" si="5">SUM(H18:M18)</f>
        <v>0</v>
      </c>
      <c r="O18" s="43"/>
      <c r="P18" s="41" t="str">
        <f t="shared" ref="P18:P26" si="6">IF(F18="Milano","X","")</f>
        <v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4"/>
        <v>0</v>
      </c>
      <c r="I19" s="34"/>
      <c r="J19" s="35"/>
      <c r="K19" s="68"/>
      <c r="L19" s="37"/>
      <c r="M19" s="38"/>
      <c r="N19" s="39">
        <f t="shared" si="5"/>
        <v>0</v>
      </c>
      <c r="O19" s="43"/>
      <c r="P19" s="41" t="str">
        <f t="shared" si="6"/>
        <v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4"/>
      <c r="G20" s="32"/>
      <c r="H20" s="33">
        <f t="shared" si="4"/>
        <v>0</v>
      </c>
      <c r="I20" s="34"/>
      <c r="J20" s="36"/>
      <c r="K20" s="37"/>
      <c r="L20" s="37"/>
      <c r="M20" s="38"/>
      <c r="N20" s="39">
        <f t="shared" si="5"/>
        <v>0</v>
      </c>
      <c r="O20" s="43"/>
      <c r="P20" s="41" t="str">
        <f t="shared" si="6"/>
        <v/>
      </c>
      <c r="Q20" s="2"/>
      <c r="R20" s="74"/>
    </row>
    <row r="21" spans="1:18" ht="30" customHeight="1">
      <c r="A21" s="42">
        <v>11</v>
      </c>
      <c r="B21" s="28"/>
      <c r="C21" s="107" t="s">
        <v>62</v>
      </c>
      <c r="D21" s="30"/>
      <c r="E21" s="30"/>
      <c r="F21" s="44"/>
      <c r="G21" s="32"/>
      <c r="H21" s="33">
        <f t="shared" si="4"/>
        <v>0</v>
      </c>
      <c r="I21" s="35"/>
      <c r="J21" s="35"/>
      <c r="K21" s="68"/>
      <c r="L21" s="37"/>
      <c r="M21" s="38"/>
      <c r="N21" s="39">
        <f t="shared" si="5"/>
        <v>0</v>
      </c>
      <c r="O21" s="43"/>
      <c r="P21" s="41" t="str">
        <f t="shared" si="6"/>
        <v/>
      </c>
      <c r="Q21" s="2"/>
      <c r="R21" s="74"/>
    </row>
    <row r="22" spans="1:18" ht="30" customHeight="1">
      <c r="A22" s="42">
        <v>12</v>
      </c>
      <c r="B22" s="47"/>
      <c r="C22" s="44"/>
      <c r="D22" s="49"/>
      <c r="E22" s="45"/>
      <c r="F22" s="46"/>
      <c r="G22" s="32"/>
      <c r="H22" s="33">
        <f t="shared" si="4"/>
        <v>0</v>
      </c>
      <c r="I22" s="48"/>
      <c r="J22" s="36"/>
      <c r="K22" s="37"/>
      <c r="L22" s="37"/>
      <c r="M22" s="38"/>
      <c r="N22" s="39">
        <f t="shared" si="5"/>
        <v>0</v>
      </c>
      <c r="O22" s="43"/>
      <c r="P22" s="41" t="str">
        <f t="shared" si="6"/>
        <v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5"/>
        <v>0</v>
      </c>
      <c r="O23" s="43"/>
      <c r="P23" s="41" t="str">
        <f t="shared" si="6"/>
        <v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5"/>
        <v>0</v>
      </c>
      <c r="O24" s="43"/>
      <c r="P24" s="41" t="str">
        <f t="shared" si="6"/>
        <v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5"/>
        <v>0</v>
      </c>
      <c r="O25" s="43"/>
      <c r="P25" s="41" t="str">
        <f t="shared" si="6"/>
        <v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 t="str">
        <f t="shared" si="6"/>
        <v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ref="H27" si="7">IF($D$3="si",($G$5/$G$6*G27),IF($D$3="no",G27*$G$4,0))</f>
        <v>0</v>
      </c>
      <c r="I27" s="48"/>
      <c r="J27" s="36"/>
      <c r="K27" s="37"/>
      <c r="L27" s="37"/>
      <c r="M27" s="38"/>
      <c r="N27" s="39">
        <f t="shared" ref="N27" si="8">SUM(H27:M27)</f>
        <v>0</v>
      </c>
      <c r="O27" s="43"/>
      <c r="P27" s="41" t="str">
        <f t="shared" ref="P27" si="9">IF(F27="Milano","X","")</f>
        <v/>
      </c>
      <c r="Q27" s="2"/>
      <c r="R27" s="74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 t="shared" ref="H28:H30" si="10">IF($D$3="si",($G$5/$G$6*G28),IF($D$3="no",G28*$G$4,0))</f>
        <v>0</v>
      </c>
      <c r="I28" s="48"/>
      <c r="J28" s="36"/>
      <c r="K28" s="37"/>
      <c r="L28" s="37"/>
      <c r="M28" s="38"/>
      <c r="N28" s="39">
        <f t="shared" ref="N28:N30" si="11">SUM(H28:M28)</f>
        <v>0</v>
      </c>
      <c r="O28" s="43"/>
      <c r="P28" s="41" t="str">
        <f t="shared" ref="P28:P30" si="12">IF(F28="Milano","X","")</f>
        <v/>
      </c>
      <c r="Q28" s="2"/>
      <c r="R28" s="74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 t="shared" si="10"/>
        <v>0</v>
      </c>
      <c r="I29" s="48"/>
      <c r="J29" s="36"/>
      <c r="K29" s="37"/>
      <c r="L29" s="37"/>
      <c r="M29" s="38"/>
      <c r="N29" s="39">
        <f t="shared" si="11"/>
        <v>0</v>
      </c>
      <c r="O29" s="43"/>
      <c r="P29" s="41" t="str">
        <f t="shared" si="12"/>
        <v/>
      </c>
      <c r="Q29" s="2"/>
      <c r="R29" s="74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 t="shared" si="10"/>
        <v>0</v>
      </c>
      <c r="I30" s="48"/>
      <c r="J30" s="36"/>
      <c r="K30" s="37"/>
      <c r="L30" s="37"/>
      <c r="M30" s="38"/>
      <c r="N30" s="39">
        <f t="shared" si="11"/>
        <v>0</v>
      </c>
      <c r="O30" s="43"/>
      <c r="P30" s="41" t="str">
        <f t="shared" si="12"/>
        <v/>
      </c>
      <c r="Q30" s="2"/>
      <c r="R30" s="74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t="shared" ref="H31:H38" si="13">IF($D$3="si",($G$5/$G$6*G31),IF($D$3="no",G31*$G$4,0))</f>
        <v>0</v>
      </c>
      <c r="I31" s="48"/>
      <c r="J31" s="36"/>
      <c r="K31" s="37"/>
      <c r="L31" s="37"/>
      <c r="M31" s="38"/>
      <c r="N31" s="39">
        <f t="shared" ref="N31:N37" si="14">SUM(H31:M31)</f>
        <v>0</v>
      </c>
      <c r="O31" s="43"/>
      <c r="P31" s="41" t="str">
        <f t="shared" ref="P31:P38" si="15">IF(F31="Milano","X","")</f>
        <v/>
      </c>
      <c r="Q31" s="2"/>
      <c r="R31" s="74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13"/>
        <v>0</v>
      </c>
      <c r="I32" s="48"/>
      <c r="J32" s="36"/>
      <c r="K32" s="37"/>
      <c r="L32" s="37"/>
      <c r="M32" s="38"/>
      <c r="N32" s="39">
        <f t="shared" si="14"/>
        <v>0</v>
      </c>
      <c r="O32" s="43"/>
      <c r="P32" s="41" t="str">
        <f t="shared" si="15"/>
        <v/>
      </c>
      <c r="Q32" s="2"/>
      <c r="R32" s="74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13"/>
        <v>0</v>
      </c>
      <c r="I33" s="48"/>
      <c r="J33" s="36"/>
      <c r="K33" s="37"/>
      <c r="L33" s="37"/>
      <c r="M33" s="38"/>
      <c r="N33" s="39">
        <f t="shared" si="14"/>
        <v>0</v>
      </c>
      <c r="O33" s="43"/>
      <c r="P33" s="41" t="str">
        <f t="shared" si="15"/>
        <v/>
      </c>
      <c r="Q33" s="2"/>
      <c r="R33" s="74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13"/>
        <v>0</v>
      </c>
      <c r="I34" s="48"/>
      <c r="J34" s="36"/>
      <c r="K34" s="37"/>
      <c r="L34" s="37"/>
      <c r="M34" s="38"/>
      <c r="N34" s="39">
        <f t="shared" si="14"/>
        <v>0</v>
      </c>
      <c r="O34" s="43"/>
      <c r="P34" s="41" t="str">
        <f t="shared" si="15"/>
        <v/>
      </c>
      <c r="Q34" s="2"/>
      <c r="R34" s="74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13"/>
        <v>0</v>
      </c>
      <c r="I35" s="48"/>
      <c r="J35" s="36"/>
      <c r="K35" s="37"/>
      <c r="L35" s="37"/>
      <c r="M35" s="38"/>
      <c r="N35" s="39">
        <f t="shared" si="14"/>
        <v>0</v>
      </c>
      <c r="O35" s="43"/>
      <c r="P35" s="41" t="str">
        <f t="shared" si="15"/>
        <v/>
      </c>
      <c r="Q35" s="2"/>
      <c r="R35" s="74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14"/>
        <v>0</v>
      </c>
      <c r="O36" s="43"/>
      <c r="P36" s="41" t="str">
        <f t="shared" si="15"/>
        <v/>
      </c>
      <c r="Q36" s="2"/>
      <c r="R36" s="74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13"/>
        <v>0</v>
      </c>
      <c r="I37" s="48"/>
      <c r="J37" s="36"/>
      <c r="K37" s="37"/>
      <c r="L37" s="37"/>
      <c r="M37" s="38"/>
      <c r="N37" s="39">
        <f t="shared" si="14"/>
        <v>0</v>
      </c>
      <c r="O37" s="43"/>
      <c r="P37" s="41" t="str">
        <f t="shared" si="15"/>
        <v/>
      </c>
      <c r="Q37" s="2"/>
      <c r="R37" s="74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13"/>
        <v>0</v>
      </c>
      <c r="I38" s="48"/>
      <c r="J38" s="36"/>
      <c r="K38" s="37"/>
      <c r="L38" s="37"/>
      <c r="M38" s="38"/>
      <c r="N38" s="39">
        <f>SUM(H38:M38)</f>
        <v>0</v>
      </c>
      <c r="O38" s="43"/>
      <c r="P38" s="41" t="str">
        <f t="shared" si="15"/>
        <v/>
      </c>
      <c r="Q38" s="2"/>
      <c r="R38" s="74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>IF($D$3="si",($G$5/$G$6*G39),IF($D$3="no",G39*$G$4,0))</f>
        <v>0</v>
      </c>
      <c r="I39" s="48"/>
      <c r="J39" s="36"/>
      <c r="K39" s="37"/>
      <c r="L39" s="37"/>
      <c r="M39" s="38"/>
      <c r="N39" s="39">
        <f t="shared" ref="N39" si="16">SUM(H39:M39)</f>
        <v>0</v>
      </c>
      <c r="O39" s="43"/>
      <c r="P39" s="41" t="str">
        <f t="shared" ref="P39" si="17">IF(F39="Milano","X","")</f>
        <v/>
      </c>
      <c r="Q39" s="2"/>
      <c r="R39" s="74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ref="H40:H47" si="18">IF($D$3="si",($G$5/$G$6*G40),IF($D$3="no",G40*$G$4,0))</f>
        <v>0</v>
      </c>
      <c r="I40" s="48"/>
      <c r="J40" s="36"/>
      <c r="K40" s="37"/>
      <c r="L40" s="37"/>
      <c r="M40" s="38"/>
      <c r="N40" s="39">
        <f t="shared" ref="N40:N47" si="19">SUM(H40:M40)</f>
        <v>0</v>
      </c>
      <c r="O40" s="43"/>
      <c r="P40" s="41" t="str">
        <f t="shared" ref="P40:P47" si="20">IF(F40="Milano","X","")</f>
        <v/>
      </c>
      <c r="Q40" s="2"/>
      <c r="R40" s="74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18"/>
        <v>0</v>
      </c>
      <c r="I41" s="48"/>
      <c r="J41" s="36"/>
      <c r="K41" s="37"/>
      <c r="L41" s="37"/>
      <c r="M41" s="38"/>
      <c r="N41" s="39">
        <f t="shared" si="19"/>
        <v>0</v>
      </c>
      <c r="O41" s="43"/>
      <c r="P41" s="41" t="str">
        <f t="shared" si="20"/>
        <v/>
      </c>
      <c r="Q41" s="2"/>
      <c r="R41" s="74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18"/>
        <v>0</v>
      </c>
      <c r="I42" s="48"/>
      <c r="J42" s="36"/>
      <c r="K42" s="37"/>
      <c r="L42" s="37"/>
      <c r="M42" s="38"/>
      <c r="N42" s="39">
        <f t="shared" si="19"/>
        <v>0</v>
      </c>
      <c r="O42" s="43"/>
      <c r="P42" s="41" t="str">
        <f t="shared" si="20"/>
        <v/>
      </c>
      <c r="Q42" s="2"/>
      <c r="R42" s="74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18"/>
        <v>0</v>
      </c>
      <c r="I43" s="48"/>
      <c r="J43" s="36"/>
      <c r="K43" s="37"/>
      <c r="L43" s="37"/>
      <c r="M43" s="38"/>
      <c r="N43" s="39">
        <f t="shared" si="19"/>
        <v>0</v>
      </c>
      <c r="O43" s="43"/>
      <c r="P43" s="41" t="str">
        <f t="shared" si="20"/>
        <v/>
      </c>
      <c r="Q43" s="2"/>
      <c r="R43" s="74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18"/>
        <v>0</v>
      </c>
      <c r="I44" s="48"/>
      <c r="J44" s="36"/>
      <c r="K44" s="37"/>
      <c r="L44" s="37"/>
      <c r="M44" s="38"/>
      <c r="N44" s="39">
        <f t="shared" si="19"/>
        <v>0</v>
      </c>
      <c r="O44" s="43"/>
      <c r="P44" s="41" t="str">
        <f t="shared" si="20"/>
        <v/>
      </c>
      <c r="Q44" s="2"/>
      <c r="R44" s="74"/>
    </row>
    <row r="45" spans="1:18" ht="30" customHeight="1">
      <c r="A45" s="42">
        <v>36</v>
      </c>
      <c r="B45" s="47"/>
      <c r="C45" s="44"/>
      <c r="D45" s="49"/>
      <c r="E45" s="45"/>
      <c r="F45" s="46"/>
      <c r="G45" s="32"/>
      <c r="H45" s="33">
        <f t="shared" si="18"/>
        <v>0</v>
      </c>
      <c r="I45" s="48"/>
      <c r="J45" s="36"/>
      <c r="K45" s="37"/>
      <c r="L45" s="37"/>
      <c r="M45" s="38"/>
      <c r="N45" s="39">
        <f t="shared" si="19"/>
        <v>0</v>
      </c>
      <c r="O45" s="43"/>
      <c r="P45" s="41" t="str">
        <f t="shared" si="20"/>
        <v/>
      </c>
      <c r="Q45" s="2"/>
      <c r="R45" s="74"/>
    </row>
    <row r="46" spans="1:18" ht="30" customHeight="1">
      <c r="A46" s="42">
        <v>37</v>
      </c>
      <c r="B46" s="47"/>
      <c r="C46" s="44"/>
      <c r="D46" s="49"/>
      <c r="E46" s="45"/>
      <c r="F46" s="46"/>
      <c r="G46" s="32"/>
      <c r="H46" s="33">
        <f t="shared" si="18"/>
        <v>0</v>
      </c>
      <c r="I46" s="48"/>
      <c r="J46" s="36"/>
      <c r="K46" s="37"/>
      <c r="L46" s="37"/>
      <c r="M46" s="38"/>
      <c r="N46" s="39">
        <f t="shared" si="19"/>
        <v>0</v>
      </c>
      <c r="O46" s="43"/>
      <c r="P46" s="41" t="str">
        <f t="shared" si="20"/>
        <v/>
      </c>
      <c r="Q46" s="2"/>
      <c r="R46" s="74"/>
    </row>
    <row r="47" spans="1:18" ht="30" customHeight="1">
      <c r="A47" s="42">
        <v>38</v>
      </c>
      <c r="B47" s="47"/>
      <c r="C47" s="44"/>
      <c r="D47" s="49"/>
      <c r="E47" s="45"/>
      <c r="F47" s="46"/>
      <c r="G47" s="32"/>
      <c r="H47" s="33">
        <f t="shared" si="18"/>
        <v>0</v>
      </c>
      <c r="I47" s="48"/>
      <c r="J47" s="36"/>
      <c r="K47" s="37"/>
      <c r="L47" s="37"/>
      <c r="M47" s="38"/>
      <c r="N47" s="39">
        <f t="shared" si="19"/>
        <v>0</v>
      </c>
      <c r="O47" s="43"/>
      <c r="P47" s="41" t="str">
        <f t="shared" si="20"/>
        <v/>
      </c>
      <c r="Q47" s="2"/>
      <c r="R47" s="74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>
      <c r="A49" s="81"/>
      <c r="B49" s="82"/>
      <c r="C49" s="83"/>
      <c r="D49" s="84"/>
      <c r="E49" s="84"/>
      <c r="F49" s="85"/>
      <c r="G49" s="86"/>
      <c r="H49" s="87"/>
      <c r="I49" s="88"/>
      <c r="J49" s="88"/>
      <c r="K49" s="88"/>
      <c r="L49" s="88"/>
      <c r="M49" s="88"/>
      <c r="N49" s="89"/>
      <c r="O49" s="90"/>
      <c r="P49" s="91"/>
    </row>
    <row r="50" spans="1:16">
      <c r="A50" s="60"/>
      <c r="B50" s="75" t="s">
        <v>41</v>
      </c>
      <c r="C50" s="75"/>
      <c r="D50" s="75"/>
      <c r="E50" s="61"/>
      <c r="F50" s="61"/>
      <c r="G50" s="75" t="s">
        <v>43</v>
      </c>
      <c r="H50" s="75"/>
      <c r="I50" s="75"/>
      <c r="J50" s="61"/>
      <c r="K50" s="61"/>
      <c r="L50" s="75" t="s">
        <v>42</v>
      </c>
      <c r="M50" s="75"/>
      <c r="N50" s="75"/>
      <c r="O50" s="61"/>
      <c r="P50" s="91"/>
    </row>
    <row r="51" spans="1:16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91"/>
    </row>
    <row r="52" spans="1:16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49 C20 C22:C47">
      <formula1>1</formula1>
      <formula2>0</formula2>
    </dataValidation>
    <dataValidation type="date" operator="greaterThanOrEqual" showErrorMessage="1" errorTitle="Data" error="Inserire una data superiore al 1/11/2000" sqref="B49 B22:B47 B11">
      <formula1>36831</formula1>
      <formula2>0</formula2>
    </dataValidation>
    <dataValidation type="textLength" operator="greaterThan" sqref="F49 F18:F19 F22:F47">
      <formula1>1</formula1>
      <formula2>0</formula2>
    </dataValidation>
    <dataValidation type="textLength" operator="greaterThan" allowBlank="1" showErrorMessage="1" sqref="D49:E49 E18:E20 D22:E47">
      <formula1>1</formula1>
      <formula2>0</formula2>
    </dataValidation>
    <dataValidation type="whole" operator="greaterThanOrEqual" allowBlank="1" showErrorMessage="1" errorTitle="Valore" error="Inserire un numero maggiore o uguale a 0 (zero)!" sqref="N49 N11:N47">
      <formula1>0</formula1>
      <formula2>0</formula2>
    </dataValidation>
    <dataValidation type="decimal" operator="greaterThanOrEqual" allowBlank="1" showErrorMessage="1" errorTitle="Valore" error="Inserire un numero maggiore o uguale a 0 (zero)!" sqref="H49:M49 M17:M21 J12:L21 I16:I21 I22:M47 H11:M11 H12:H47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view="pageBreakPreview" zoomScale="50" zoomScaleSheetLayoutView="50" workbookViewId="0">
      <pane ySplit="5" topLeftCell="A15" activePane="bottomLeft" state="frozen"/>
      <selection pane="bottomLeft" activeCell="D91" sqref="D91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3" t="s">
        <v>0</v>
      </c>
      <c r="C1" s="133"/>
      <c r="D1" s="133"/>
      <c r="E1" s="134" t="s">
        <v>56</v>
      </c>
      <c r="F1" s="134"/>
      <c r="G1" s="51" t="s">
        <v>54</v>
      </c>
      <c r="H1" s="50" t="s">
        <v>57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691.16642664266431</v>
      </c>
      <c r="Q1" s="3" t="s">
        <v>28</v>
      </c>
    </row>
    <row r="2" spans="1:19" s="8" customFormat="1" ht="35.25" customHeight="1">
      <c r="A2" s="4"/>
      <c r="B2" s="135" t="s">
        <v>2</v>
      </c>
      <c r="C2" s="135"/>
      <c r="D2" s="135"/>
      <c r="E2" s="134"/>
      <c r="F2" s="134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5" t="s">
        <v>26</v>
      </c>
      <c r="C3" s="135"/>
      <c r="D3" s="135"/>
      <c r="E3" s="134" t="s">
        <v>28</v>
      </c>
      <c r="F3" s="134"/>
      <c r="N3" s="10" t="s">
        <v>4</v>
      </c>
      <c r="O3" s="11"/>
      <c r="P3" s="12">
        <f>+O7</f>
        <v>488.1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13</v>
      </c>
      <c r="F5" s="14"/>
      <c r="G5" s="10" t="s">
        <v>7</v>
      </c>
      <c r="H5" s="21">
        <v>1.41</v>
      </c>
      <c r="N5" s="142" t="s">
        <v>8</v>
      </c>
      <c r="O5" s="142"/>
      <c r="P5" s="22">
        <f>P1-P2-P3-P4</f>
        <v>203.06642664266428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61" t="s">
        <v>11</v>
      </c>
      <c r="F7" s="162"/>
      <c r="G7" s="25">
        <f t="shared" ref="G7:O7" si="0">SUM(G11:G100)</f>
        <v>270</v>
      </c>
      <c r="H7" s="25">
        <f t="shared" si="0"/>
        <v>34.266426642664264</v>
      </c>
      <c r="I7" s="65">
        <f t="shared" si="0"/>
        <v>185.80000000000004</v>
      </c>
      <c r="J7" s="71">
        <f t="shared" si="0"/>
        <v>0</v>
      </c>
      <c r="K7" s="66">
        <f t="shared" si="0"/>
        <v>396.8</v>
      </c>
      <c r="L7" s="66">
        <f t="shared" si="0"/>
        <v>0</v>
      </c>
      <c r="M7" s="66">
        <f t="shared" si="0"/>
        <v>74.3</v>
      </c>
      <c r="N7" s="66">
        <f t="shared" si="0"/>
        <v>691.16642664266396</v>
      </c>
      <c r="O7" s="67">
        <f t="shared" si="0"/>
        <v>488.1</v>
      </c>
      <c r="P7" s="13">
        <f>+N7-SUM(I7:M7)</f>
        <v>34.266426642663987</v>
      </c>
    </row>
    <row r="8" spans="1:19" ht="36" customHeight="1" thickTop="1" thickBot="1">
      <c r="A8" s="149"/>
      <c r="B8" s="64"/>
      <c r="C8" s="150" t="s">
        <v>13</v>
      </c>
      <c r="D8" s="151" t="s">
        <v>25</v>
      </c>
      <c r="E8" s="121" t="s">
        <v>14</v>
      </c>
      <c r="F8" s="152" t="s">
        <v>34</v>
      </c>
      <c r="G8" s="153" t="s">
        <v>15</v>
      </c>
      <c r="H8" s="154" t="s">
        <v>16</v>
      </c>
      <c r="I8" s="128" t="s">
        <v>37</v>
      </c>
      <c r="J8" s="128" t="s">
        <v>39</v>
      </c>
      <c r="K8" s="128" t="s">
        <v>38</v>
      </c>
      <c r="L8" s="159" t="s">
        <v>35</v>
      </c>
      <c r="M8" s="160"/>
      <c r="N8" s="148" t="s">
        <v>17</v>
      </c>
      <c r="O8" s="157" t="s">
        <v>18</v>
      </c>
      <c r="P8" s="137" t="s">
        <v>19</v>
      </c>
      <c r="R8" s="2"/>
    </row>
    <row r="9" spans="1:19" ht="36" customHeight="1" thickTop="1" thickBot="1">
      <c r="A9" s="120"/>
      <c r="B9" s="64" t="s">
        <v>12</v>
      </c>
      <c r="C9" s="121"/>
      <c r="D9" s="121"/>
      <c r="E9" s="121"/>
      <c r="F9" s="152"/>
      <c r="G9" s="153"/>
      <c r="H9" s="155"/>
      <c r="I9" s="129" t="s">
        <v>37</v>
      </c>
      <c r="J9" s="129"/>
      <c r="K9" s="129" t="s">
        <v>36</v>
      </c>
      <c r="L9" s="138" t="s">
        <v>23</v>
      </c>
      <c r="M9" s="158" t="s">
        <v>24</v>
      </c>
      <c r="N9" s="117"/>
      <c r="O9" s="136"/>
      <c r="P9" s="137"/>
      <c r="R9" s="2"/>
    </row>
    <row r="10" spans="1:19" ht="37.5" customHeight="1" thickTop="1" thickBot="1">
      <c r="A10" s="120"/>
      <c r="B10" s="55"/>
      <c r="C10" s="121"/>
      <c r="D10" s="121"/>
      <c r="E10" s="121"/>
      <c r="F10" s="152"/>
      <c r="G10" s="26" t="s">
        <v>20</v>
      </c>
      <c r="H10" s="156"/>
      <c r="I10" s="129"/>
      <c r="J10" s="129"/>
      <c r="K10" s="129"/>
      <c r="L10" s="163"/>
      <c r="M10" s="141"/>
      <c r="N10" s="117"/>
      <c r="O10" s="136"/>
      <c r="P10" s="137"/>
      <c r="R10" s="2"/>
    </row>
    <row r="11" spans="1:19" ht="30" customHeight="1" thickTop="1">
      <c r="A11" s="27">
        <v>1</v>
      </c>
      <c r="B11" s="47">
        <v>40723</v>
      </c>
      <c r="C11" s="29"/>
      <c r="D11" s="29" t="s">
        <v>44</v>
      </c>
      <c r="E11" s="69"/>
      <c r="F11" s="69" t="s">
        <v>45</v>
      </c>
      <c r="G11" s="97"/>
      <c r="H11" s="103">
        <f>IF($E$3="si",($H$5/$H$6*G11),IF($E$3="no",G11*$H$4,0))</f>
        <v>0</v>
      </c>
      <c r="I11" s="72">
        <v>17</v>
      </c>
      <c r="J11" s="72"/>
      <c r="K11" s="34"/>
      <c r="L11" s="35"/>
      <c r="M11" s="37"/>
      <c r="N11" s="39">
        <f>SUM(H11:M11)</f>
        <v>17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40723</v>
      </c>
      <c r="C12" s="29"/>
      <c r="D12" s="44" t="s">
        <v>44</v>
      </c>
      <c r="E12" s="69"/>
      <c r="F12" s="69" t="s">
        <v>45</v>
      </c>
      <c r="G12" s="98"/>
      <c r="H12" s="103">
        <f t="shared" ref="H12:H75" si="1">IF($E$3="si",($H$5/$H$6*G12),IF($E$3="no",G12*$H$4,0))</f>
        <v>0</v>
      </c>
      <c r="I12" s="72">
        <v>4.5</v>
      </c>
      <c r="J12" s="72"/>
      <c r="K12" s="34"/>
      <c r="L12" s="35"/>
      <c r="M12" s="37"/>
      <c r="N12" s="39">
        <f>SUM(H12:M12)</f>
        <v>4.5</v>
      </c>
      <c r="O12" s="43"/>
      <c r="P12" s="41" t="str">
        <f t="shared" ref="P12:P83" si="2">IF($F12="Milano","X","")</f>
        <v>X</v>
      </c>
      <c r="R12" s="2"/>
    </row>
    <row r="13" spans="1:19" ht="30" customHeight="1">
      <c r="A13" s="42">
        <v>3</v>
      </c>
      <c r="B13" s="28">
        <v>40707</v>
      </c>
      <c r="C13" s="29"/>
      <c r="D13" s="29" t="s">
        <v>46</v>
      </c>
      <c r="E13" s="69"/>
      <c r="F13" s="69" t="s">
        <v>45</v>
      </c>
      <c r="G13" s="98"/>
      <c r="H13" s="103">
        <f t="shared" si="1"/>
        <v>0</v>
      </c>
      <c r="I13" s="72">
        <v>22</v>
      </c>
      <c r="J13" s="72"/>
      <c r="K13" s="34"/>
      <c r="L13" s="35"/>
      <c r="M13" s="37">
        <v>2</v>
      </c>
      <c r="N13" s="39">
        <f>SUM(H13:M13)</f>
        <v>24</v>
      </c>
      <c r="O13" s="43"/>
      <c r="P13" s="41" t="str">
        <f t="shared" si="2"/>
        <v>X</v>
      </c>
      <c r="R13" s="2"/>
    </row>
    <row r="14" spans="1:19" ht="30" customHeight="1">
      <c r="A14" s="42">
        <v>4</v>
      </c>
      <c r="B14" s="28">
        <v>40708</v>
      </c>
      <c r="C14" s="29"/>
      <c r="D14" s="29" t="s">
        <v>46</v>
      </c>
      <c r="E14" s="69"/>
      <c r="F14" s="69" t="s">
        <v>45</v>
      </c>
      <c r="G14" s="98"/>
      <c r="H14" s="103">
        <f t="shared" si="1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2"/>
        <v>X</v>
      </c>
      <c r="R14" s="2"/>
    </row>
    <row r="15" spans="1:19" ht="30" customHeight="1">
      <c r="A15" s="42">
        <v>5</v>
      </c>
      <c r="B15" s="28">
        <v>40708</v>
      </c>
      <c r="C15" s="29"/>
      <c r="D15" s="29" t="s">
        <v>46</v>
      </c>
      <c r="E15" s="69"/>
      <c r="F15" s="69" t="s">
        <v>45</v>
      </c>
      <c r="G15" s="98"/>
      <c r="H15" s="103">
        <f t="shared" si="1"/>
        <v>0</v>
      </c>
      <c r="I15" s="72">
        <v>28</v>
      </c>
      <c r="J15" s="72"/>
      <c r="K15" s="34"/>
      <c r="L15" s="35"/>
      <c r="M15" s="37"/>
      <c r="N15" s="39">
        <f t="shared" si="3"/>
        <v>28</v>
      </c>
      <c r="O15" s="43">
        <v>28</v>
      </c>
      <c r="P15" s="41" t="str">
        <f t="shared" si="2"/>
        <v>X</v>
      </c>
      <c r="R15" s="2"/>
    </row>
    <row r="16" spans="1:19" ht="30" customHeight="1">
      <c r="A16" s="42">
        <v>6</v>
      </c>
      <c r="B16" s="28">
        <v>40708</v>
      </c>
      <c r="C16" s="29"/>
      <c r="D16" s="29" t="s">
        <v>46</v>
      </c>
      <c r="E16" s="69"/>
      <c r="F16" s="69" t="s">
        <v>45</v>
      </c>
      <c r="G16" s="98"/>
      <c r="H16" s="103">
        <f t="shared" si="1"/>
        <v>0</v>
      </c>
      <c r="I16" s="72"/>
      <c r="J16" s="72"/>
      <c r="K16" s="34"/>
      <c r="L16" s="35"/>
      <c r="M16" s="37">
        <v>63.3</v>
      </c>
      <c r="N16" s="39">
        <f t="shared" si="3"/>
        <v>63.3</v>
      </c>
      <c r="O16" s="43">
        <v>63.3</v>
      </c>
      <c r="P16" s="41" t="str">
        <f t="shared" si="2"/>
        <v>X</v>
      </c>
      <c r="R16" s="2"/>
    </row>
    <row r="17" spans="1:18" ht="30" customHeight="1">
      <c r="A17" s="42">
        <v>7</v>
      </c>
      <c r="B17" s="28">
        <v>40708</v>
      </c>
      <c r="C17" s="29"/>
      <c r="D17" s="29" t="s">
        <v>46</v>
      </c>
      <c r="E17" s="69"/>
      <c r="F17" s="69" t="s">
        <v>45</v>
      </c>
      <c r="G17" s="98"/>
      <c r="H17" s="103">
        <f t="shared" si="1"/>
        <v>0</v>
      </c>
      <c r="I17" s="72"/>
      <c r="J17" s="72"/>
      <c r="K17" s="34"/>
      <c r="L17" s="35"/>
      <c r="M17" s="37">
        <v>9</v>
      </c>
      <c r="N17" s="39">
        <f t="shared" si="3"/>
        <v>9</v>
      </c>
      <c r="O17" s="43"/>
      <c r="P17" s="41" t="str">
        <f t="shared" si="2"/>
        <v>X</v>
      </c>
      <c r="R17" s="2"/>
    </row>
    <row r="18" spans="1:18" ht="30" customHeight="1">
      <c r="A18" s="42">
        <v>8</v>
      </c>
      <c r="B18" s="28">
        <v>40695</v>
      </c>
      <c r="C18" s="29"/>
      <c r="D18" s="29" t="s">
        <v>47</v>
      </c>
      <c r="E18" s="69"/>
      <c r="F18" s="69" t="s">
        <v>45</v>
      </c>
      <c r="G18" s="98"/>
      <c r="H18" s="103">
        <f t="shared" si="1"/>
        <v>0</v>
      </c>
      <c r="I18" s="72">
        <v>24.5</v>
      </c>
      <c r="J18" s="72"/>
      <c r="K18" s="34"/>
      <c r="L18" s="35"/>
      <c r="M18" s="35"/>
      <c r="N18" s="39">
        <f t="shared" si="3"/>
        <v>24.5</v>
      </c>
      <c r="O18" s="43"/>
      <c r="P18" s="41" t="str">
        <f t="shared" si="2"/>
        <v>X</v>
      </c>
      <c r="R18" s="2"/>
    </row>
    <row r="19" spans="1:18" ht="30" customHeight="1">
      <c r="A19" s="42">
        <v>9</v>
      </c>
      <c r="B19" s="28">
        <v>40714</v>
      </c>
      <c r="C19" s="29"/>
      <c r="D19" s="44" t="s">
        <v>48</v>
      </c>
      <c r="E19" s="69"/>
      <c r="F19" s="69" t="s">
        <v>45</v>
      </c>
      <c r="G19" s="99"/>
      <c r="H19" s="103">
        <f t="shared" si="1"/>
        <v>0</v>
      </c>
      <c r="I19" s="72">
        <v>24.5</v>
      </c>
      <c r="J19" s="72"/>
      <c r="K19" s="34"/>
      <c r="L19" s="35"/>
      <c r="M19" s="35"/>
      <c r="N19" s="39">
        <f t="shared" ref="N19:N83" si="4">SUM(H19:M19)</f>
        <v>24.5</v>
      </c>
      <c r="O19" s="43"/>
      <c r="P19" s="41" t="str">
        <f t="shared" si="2"/>
        <v>X</v>
      </c>
      <c r="R19" s="2"/>
    </row>
    <row r="20" spans="1:18" ht="30" customHeight="1">
      <c r="A20" s="42">
        <v>10</v>
      </c>
      <c r="B20" s="28">
        <v>40715</v>
      </c>
      <c r="C20" s="29"/>
      <c r="D20" s="44" t="s">
        <v>44</v>
      </c>
      <c r="E20" s="69"/>
      <c r="F20" s="69" t="s">
        <v>45</v>
      </c>
      <c r="G20" s="99"/>
      <c r="H20" s="103">
        <f t="shared" si="1"/>
        <v>0</v>
      </c>
      <c r="I20" s="72">
        <v>7</v>
      </c>
      <c r="J20" s="72"/>
      <c r="K20" s="34"/>
      <c r="L20" s="35"/>
      <c r="M20" s="35"/>
      <c r="N20" s="39">
        <f t="shared" si="4"/>
        <v>7</v>
      </c>
      <c r="O20" s="43"/>
      <c r="P20" s="41" t="str">
        <f t="shared" si="2"/>
        <v>X</v>
      </c>
      <c r="R20" s="2"/>
    </row>
    <row r="21" spans="1:18" ht="30" customHeight="1">
      <c r="A21" s="42">
        <v>11</v>
      </c>
      <c r="B21" s="28">
        <v>40715</v>
      </c>
      <c r="C21" s="29"/>
      <c r="D21" s="44" t="s">
        <v>44</v>
      </c>
      <c r="E21" s="69"/>
      <c r="F21" s="69" t="s">
        <v>45</v>
      </c>
      <c r="G21" s="99"/>
      <c r="H21" s="103">
        <f t="shared" si="1"/>
        <v>0</v>
      </c>
      <c r="I21" s="72"/>
      <c r="J21" s="72"/>
      <c r="K21" s="34">
        <v>396.8</v>
      </c>
      <c r="L21" s="35"/>
      <c r="M21" s="35"/>
      <c r="N21" s="39">
        <f t="shared" si="4"/>
        <v>396.8</v>
      </c>
      <c r="O21" s="43">
        <v>396.8</v>
      </c>
      <c r="P21" s="41" t="str">
        <f t="shared" si="2"/>
        <v>X</v>
      </c>
      <c r="R21" s="2"/>
    </row>
    <row r="22" spans="1:18" ht="30" customHeight="1">
      <c r="A22" s="42">
        <v>12</v>
      </c>
      <c r="B22" s="28">
        <v>40700</v>
      </c>
      <c r="C22" s="29"/>
      <c r="D22" s="44" t="s">
        <v>49</v>
      </c>
      <c r="E22" s="69"/>
      <c r="F22" s="69" t="s">
        <v>45</v>
      </c>
      <c r="G22" s="99"/>
      <c r="H22" s="103">
        <f t="shared" si="1"/>
        <v>0</v>
      </c>
      <c r="I22" s="72">
        <v>27.1</v>
      </c>
      <c r="J22" s="72"/>
      <c r="K22" s="34"/>
      <c r="L22" s="35"/>
      <c r="M22" s="35"/>
      <c r="N22" s="39">
        <f t="shared" si="4"/>
        <v>27.1</v>
      </c>
      <c r="O22" s="43"/>
      <c r="P22" s="41" t="str">
        <f t="shared" si="2"/>
        <v>X</v>
      </c>
      <c r="R22" s="2"/>
    </row>
    <row r="23" spans="1:18" ht="30" customHeight="1">
      <c r="A23" s="42">
        <v>13</v>
      </c>
      <c r="B23" s="28">
        <v>40702</v>
      </c>
      <c r="C23" s="29"/>
      <c r="D23" s="44" t="s">
        <v>47</v>
      </c>
      <c r="E23" s="69"/>
      <c r="F23" s="69" t="s">
        <v>45</v>
      </c>
      <c r="G23" s="99"/>
      <c r="H23" s="103">
        <f t="shared" si="1"/>
        <v>0</v>
      </c>
      <c r="I23" s="72">
        <v>1.7</v>
      </c>
      <c r="J23" s="72"/>
      <c r="K23" s="34"/>
      <c r="L23" s="35"/>
      <c r="M23" s="35"/>
      <c r="N23" s="39">
        <f t="shared" si="4"/>
        <v>1.7</v>
      </c>
      <c r="O23" s="43"/>
      <c r="P23" s="41" t="str">
        <f t="shared" si="2"/>
        <v>X</v>
      </c>
      <c r="R23" s="2"/>
    </row>
    <row r="24" spans="1:18" ht="30" customHeight="1">
      <c r="A24" s="42">
        <v>14</v>
      </c>
      <c r="B24" s="28">
        <v>40708</v>
      </c>
      <c r="C24" s="29"/>
      <c r="D24" s="44" t="s">
        <v>48</v>
      </c>
      <c r="E24" s="69"/>
      <c r="F24" s="69" t="s">
        <v>45</v>
      </c>
      <c r="G24" s="99">
        <v>45</v>
      </c>
      <c r="H24" s="103">
        <f t="shared" si="1"/>
        <v>5.711071107110711</v>
      </c>
      <c r="I24" s="72"/>
      <c r="J24" s="72"/>
      <c r="K24" s="34"/>
      <c r="L24" s="35"/>
      <c r="M24" s="35"/>
      <c r="N24" s="39">
        <f t="shared" si="4"/>
        <v>5.711071107110711</v>
      </c>
      <c r="O24" s="43"/>
      <c r="P24" s="41" t="str">
        <f t="shared" si="2"/>
        <v>X</v>
      </c>
      <c r="R24" s="2"/>
    </row>
    <row r="25" spans="1:18" ht="30" customHeight="1">
      <c r="A25" s="42">
        <v>15</v>
      </c>
      <c r="B25" s="28">
        <v>40711</v>
      </c>
      <c r="C25" s="29"/>
      <c r="D25" s="44" t="s">
        <v>48</v>
      </c>
      <c r="E25" s="69"/>
      <c r="F25" s="69" t="s">
        <v>45</v>
      </c>
      <c r="G25" s="99">
        <v>45</v>
      </c>
      <c r="H25" s="103">
        <f t="shared" si="1"/>
        <v>5.711071107110711</v>
      </c>
      <c r="I25" s="72"/>
      <c r="J25" s="72"/>
      <c r="K25" s="34"/>
      <c r="L25" s="35"/>
      <c r="M25" s="35"/>
      <c r="N25" s="39">
        <f t="shared" si="4"/>
        <v>5.711071107110711</v>
      </c>
      <c r="O25" s="43"/>
      <c r="P25" s="41" t="str">
        <f t="shared" si="2"/>
        <v>X</v>
      </c>
      <c r="R25" s="2"/>
    </row>
    <row r="26" spans="1:18" ht="30" customHeight="1">
      <c r="A26" s="42">
        <v>16</v>
      </c>
      <c r="B26" s="28">
        <v>40715</v>
      </c>
      <c r="C26" s="29"/>
      <c r="D26" s="44" t="s">
        <v>44</v>
      </c>
      <c r="E26" s="69"/>
      <c r="F26" s="69" t="s">
        <v>45</v>
      </c>
      <c r="G26" s="99">
        <v>45</v>
      </c>
      <c r="H26" s="103">
        <f t="shared" si="1"/>
        <v>5.711071107110711</v>
      </c>
      <c r="I26" s="72"/>
      <c r="J26" s="72"/>
      <c r="K26" s="34"/>
      <c r="L26" s="35"/>
      <c r="M26" s="35"/>
      <c r="N26" s="39">
        <f t="shared" si="4"/>
        <v>5.711071107110711</v>
      </c>
      <c r="O26" s="43"/>
      <c r="P26" s="41" t="str">
        <f t="shared" si="2"/>
        <v>X</v>
      </c>
      <c r="R26" s="2"/>
    </row>
    <row r="27" spans="1:18" ht="30" customHeight="1">
      <c r="A27" s="42">
        <v>17</v>
      </c>
      <c r="B27" s="28">
        <v>40715</v>
      </c>
      <c r="C27" s="29"/>
      <c r="D27" s="44" t="s">
        <v>44</v>
      </c>
      <c r="E27" s="69"/>
      <c r="F27" s="69" t="s">
        <v>45</v>
      </c>
      <c r="G27" s="99">
        <v>45</v>
      </c>
      <c r="H27" s="103">
        <f t="shared" si="1"/>
        <v>5.711071107110711</v>
      </c>
      <c r="I27" s="72"/>
      <c r="J27" s="72"/>
      <c r="K27" s="34"/>
      <c r="L27" s="35"/>
      <c r="M27" s="35"/>
      <c r="N27" s="39">
        <f t="shared" si="4"/>
        <v>5.711071107110711</v>
      </c>
      <c r="O27" s="43"/>
      <c r="P27" s="41" t="str">
        <f t="shared" si="2"/>
        <v>X</v>
      </c>
      <c r="R27" s="2"/>
    </row>
    <row r="28" spans="1:18" ht="30" customHeight="1">
      <c r="A28" s="42">
        <v>18</v>
      </c>
      <c r="B28" s="28">
        <v>40723</v>
      </c>
      <c r="C28" s="29"/>
      <c r="D28" s="44" t="s">
        <v>44</v>
      </c>
      <c r="E28" s="69"/>
      <c r="F28" s="69" t="s">
        <v>45</v>
      </c>
      <c r="G28" s="99">
        <v>45</v>
      </c>
      <c r="H28" s="103">
        <f t="shared" si="1"/>
        <v>5.711071107110711</v>
      </c>
      <c r="I28" s="72"/>
      <c r="J28" s="72"/>
      <c r="K28" s="34"/>
      <c r="L28" s="35"/>
      <c r="M28" s="35"/>
      <c r="N28" s="39">
        <f t="shared" si="4"/>
        <v>5.711071107110711</v>
      </c>
      <c r="O28" s="43"/>
      <c r="P28" s="41" t="str">
        <f t="shared" si="2"/>
        <v>X</v>
      </c>
      <c r="R28" s="2"/>
    </row>
    <row r="29" spans="1:18" ht="30" customHeight="1">
      <c r="A29" s="42">
        <v>19</v>
      </c>
      <c r="B29" s="28">
        <v>40723</v>
      </c>
      <c r="C29" s="29"/>
      <c r="D29" s="44" t="s">
        <v>44</v>
      </c>
      <c r="E29" s="69"/>
      <c r="F29" s="69" t="s">
        <v>45</v>
      </c>
      <c r="G29" s="99">
        <v>45</v>
      </c>
      <c r="H29" s="103">
        <f t="shared" si="1"/>
        <v>5.711071107110711</v>
      </c>
      <c r="I29" s="72"/>
      <c r="J29" s="72"/>
      <c r="K29" s="34"/>
      <c r="L29" s="35"/>
      <c r="M29" s="35"/>
      <c r="N29" s="39">
        <f t="shared" si="4"/>
        <v>5.711071107110711</v>
      </c>
      <c r="O29" s="43"/>
      <c r="P29" s="41" t="str">
        <f t="shared" si="2"/>
        <v>X</v>
      </c>
      <c r="R29" s="2"/>
    </row>
    <row r="30" spans="1:18" ht="30" customHeight="1">
      <c r="A30" s="42">
        <v>20</v>
      </c>
      <c r="B30" s="28">
        <v>40715</v>
      </c>
      <c r="C30" s="29"/>
      <c r="D30" s="44" t="s">
        <v>44</v>
      </c>
      <c r="E30" s="69"/>
      <c r="F30" s="69" t="s">
        <v>45</v>
      </c>
      <c r="G30" s="99"/>
      <c r="H30" s="103">
        <f t="shared" si="1"/>
        <v>0</v>
      </c>
      <c r="I30" s="72">
        <v>16</v>
      </c>
      <c r="J30" s="72"/>
      <c r="K30" s="34"/>
      <c r="L30" s="35"/>
      <c r="M30" s="35"/>
      <c r="N30" s="39">
        <f t="shared" si="4"/>
        <v>16</v>
      </c>
      <c r="O30" s="43"/>
      <c r="P30" s="41" t="str">
        <f t="shared" si="2"/>
        <v>X</v>
      </c>
      <c r="R30" s="2"/>
    </row>
    <row r="31" spans="1:18" ht="30" customHeight="1">
      <c r="A31" s="42">
        <v>21</v>
      </c>
      <c r="B31" s="28">
        <v>40715</v>
      </c>
      <c r="C31" s="29"/>
      <c r="D31" s="44" t="s">
        <v>44</v>
      </c>
      <c r="E31" s="69"/>
      <c r="F31" s="69" t="s">
        <v>45</v>
      </c>
      <c r="G31" s="99"/>
      <c r="H31" s="103">
        <f t="shared" si="1"/>
        <v>0</v>
      </c>
      <c r="I31" s="72">
        <v>2</v>
      </c>
      <c r="J31" s="72"/>
      <c r="K31" s="34"/>
      <c r="L31" s="35"/>
      <c r="M31" s="35"/>
      <c r="N31" s="39">
        <f t="shared" si="4"/>
        <v>2</v>
      </c>
      <c r="O31" s="43"/>
      <c r="P31" s="41" t="str">
        <f t="shared" si="2"/>
        <v>X</v>
      </c>
      <c r="R31" s="2"/>
    </row>
    <row r="32" spans="1:18" ht="30" customHeight="1">
      <c r="A32" s="42">
        <v>22</v>
      </c>
      <c r="B32" s="28">
        <v>40715</v>
      </c>
      <c r="C32" s="29"/>
      <c r="D32" s="44" t="s">
        <v>44</v>
      </c>
      <c r="E32" s="69"/>
      <c r="F32" s="69" t="s">
        <v>45</v>
      </c>
      <c r="G32" s="99"/>
      <c r="H32" s="103">
        <f t="shared" si="1"/>
        <v>0</v>
      </c>
      <c r="I32" s="72">
        <v>2.2999999999999998</v>
      </c>
      <c r="J32" s="72"/>
      <c r="K32" s="34"/>
      <c r="L32" s="35"/>
      <c r="M32" s="35"/>
      <c r="N32" s="39">
        <f t="shared" si="4"/>
        <v>2.2999999999999998</v>
      </c>
      <c r="O32" s="43"/>
      <c r="P32" s="41" t="str">
        <f t="shared" si="2"/>
        <v>X</v>
      </c>
      <c r="R32" s="2"/>
    </row>
    <row r="33" spans="1:18" ht="30" customHeight="1">
      <c r="A33" s="42">
        <v>23</v>
      </c>
      <c r="B33" s="28">
        <v>40715</v>
      </c>
      <c r="C33" s="29"/>
      <c r="D33" s="44" t="s">
        <v>44</v>
      </c>
      <c r="E33" s="69"/>
      <c r="F33" s="69" t="s">
        <v>45</v>
      </c>
      <c r="G33" s="99"/>
      <c r="H33" s="103">
        <f t="shared" si="1"/>
        <v>0</v>
      </c>
      <c r="I33" s="72">
        <v>2.2999999999999998</v>
      </c>
      <c r="J33" s="72"/>
      <c r="K33" s="34"/>
      <c r="L33" s="35"/>
      <c r="M33" s="35"/>
      <c r="N33" s="39">
        <f t="shared" si="4"/>
        <v>2.2999999999999998</v>
      </c>
      <c r="O33" s="43"/>
      <c r="P33" s="41" t="str">
        <f t="shared" si="2"/>
        <v>X</v>
      </c>
      <c r="R33" s="2"/>
    </row>
    <row r="34" spans="1:18" ht="30" customHeight="1">
      <c r="A34" s="42">
        <v>24</v>
      </c>
      <c r="B34" s="28">
        <v>40708</v>
      </c>
      <c r="C34" s="29"/>
      <c r="D34" s="44" t="s">
        <v>46</v>
      </c>
      <c r="E34" s="69"/>
      <c r="F34" s="69" t="s">
        <v>45</v>
      </c>
      <c r="G34" s="99"/>
      <c r="H34" s="103">
        <f t="shared" si="1"/>
        <v>0</v>
      </c>
      <c r="I34" s="72">
        <v>2.2999999999999998</v>
      </c>
      <c r="J34" s="72"/>
      <c r="K34" s="34"/>
      <c r="L34" s="35"/>
      <c r="M34" s="35"/>
      <c r="N34" s="39">
        <f t="shared" si="4"/>
        <v>2.2999999999999998</v>
      </c>
      <c r="O34" s="43"/>
      <c r="P34" s="41" t="str">
        <f t="shared" si="2"/>
        <v>X</v>
      </c>
      <c r="R34" s="2"/>
    </row>
    <row r="35" spans="1:18" ht="46.5" customHeight="1">
      <c r="A35" s="42">
        <v>25</v>
      </c>
      <c r="B35" s="28">
        <v>40711</v>
      </c>
      <c r="C35" s="29"/>
      <c r="D35" s="44" t="s">
        <v>46</v>
      </c>
      <c r="E35" s="69"/>
      <c r="F35" s="69" t="s">
        <v>45</v>
      </c>
      <c r="G35" s="99"/>
      <c r="H35" s="103">
        <f t="shared" si="1"/>
        <v>0</v>
      </c>
      <c r="I35" s="72">
        <v>2.2999999999999998</v>
      </c>
      <c r="J35" s="72"/>
      <c r="K35" s="34"/>
      <c r="L35" s="35"/>
      <c r="M35" s="35"/>
      <c r="N35" s="39">
        <f t="shared" si="4"/>
        <v>2.2999999999999998</v>
      </c>
      <c r="O35" s="43"/>
      <c r="P35" s="41" t="str">
        <f t="shared" si="2"/>
        <v>X</v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99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99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99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99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99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99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99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99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99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99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99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99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99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99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99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99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99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99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99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99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99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99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99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99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99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99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99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99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99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99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99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99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99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99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99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99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99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99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99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99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99"/>
      <c r="H76" s="72">
        <f t="shared" ref="H76:H100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0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0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1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1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1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1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1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>
        <v>40712</v>
      </c>
      <c r="C84" s="44"/>
      <c r="D84" s="44" t="s">
        <v>46</v>
      </c>
      <c r="E84" s="69"/>
      <c r="F84" s="69" t="s">
        <v>45</v>
      </c>
      <c r="G84" s="102"/>
      <c r="H84" s="36">
        <f t="shared" si="5"/>
        <v>0</v>
      </c>
      <c r="I84" s="36">
        <v>2.2999999999999998</v>
      </c>
      <c r="J84" s="36"/>
      <c r="K84" s="37"/>
      <c r="L84" s="37"/>
      <c r="M84" s="38"/>
      <c r="N84" s="39">
        <f t="shared" ref="N84:N86" si="6">SUM(H84:M84)</f>
        <v>2.2999999999999998</v>
      </c>
      <c r="O84" s="43"/>
      <c r="P84" s="41" t="str">
        <f t="shared" ref="P84:P88" si="7">IF(F84="Milano","X","")</f>
        <v>X</v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2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2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164"/>
      <c r="D87" s="165"/>
      <c r="E87" s="45"/>
      <c r="F87" s="46"/>
      <c r="G87" s="102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2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2"/>
      <c r="H89" s="36">
        <f t="shared" si="5"/>
        <v>0</v>
      </c>
      <c r="I89" s="36"/>
      <c r="J89" s="36"/>
      <c r="K89" s="37"/>
      <c r="L89" s="37"/>
      <c r="M89" s="38"/>
      <c r="N89" s="39">
        <f t="shared" ref="N89:N100" si="9">SUM(H89:M89)</f>
        <v>0</v>
      </c>
      <c r="O89" s="43"/>
      <c r="P89" s="41" t="str">
        <f t="shared" ref="P89:P100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2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2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2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2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2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2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2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2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2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2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2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2" spans="1:18">
      <c r="A102" s="60"/>
      <c r="B102" s="61"/>
      <c r="C102" s="61"/>
      <c r="D102" s="61"/>
      <c r="E102" s="61"/>
      <c r="F102" s="61"/>
      <c r="G102" s="61"/>
      <c r="H102" s="61"/>
      <c r="I102" s="61"/>
      <c r="J102" s="104"/>
      <c r="K102" s="104"/>
      <c r="L102" s="61"/>
      <c r="M102" s="61"/>
      <c r="N102" s="61"/>
      <c r="O102" s="61"/>
      <c r="P102" s="104"/>
      <c r="Q102" s="3"/>
    </row>
    <row r="103" spans="1:18">
      <c r="A103" s="81"/>
      <c r="B103" s="82"/>
      <c r="C103" s="83"/>
      <c r="D103" s="84"/>
      <c r="E103" s="84"/>
      <c r="F103" s="85"/>
      <c r="G103" s="86"/>
      <c r="H103" s="87"/>
      <c r="I103" s="88"/>
      <c r="J103" s="104"/>
      <c r="K103" s="104"/>
      <c r="L103" s="88"/>
      <c r="M103" s="88"/>
      <c r="N103" s="89"/>
      <c r="O103" s="90"/>
      <c r="P103" s="104"/>
      <c r="Q103" s="3"/>
    </row>
    <row r="104" spans="1:18">
      <c r="A104" s="60"/>
      <c r="B104" s="75" t="s">
        <v>41</v>
      </c>
      <c r="C104" s="75"/>
      <c r="D104" s="75"/>
      <c r="E104" s="61"/>
      <c r="F104" s="61"/>
      <c r="G104" s="75" t="s">
        <v>43</v>
      </c>
      <c r="H104" s="75"/>
      <c r="I104" s="75"/>
      <c r="J104" s="104"/>
      <c r="K104" s="104"/>
      <c r="L104" s="75" t="s">
        <v>42</v>
      </c>
      <c r="M104" s="75"/>
      <c r="N104" s="75"/>
      <c r="O104" s="61"/>
      <c r="P104" s="104"/>
      <c r="Q104" s="3"/>
    </row>
    <row r="105" spans="1:18">
      <c r="A105" s="60"/>
      <c r="B105" s="61"/>
      <c r="C105" s="61"/>
      <c r="D105" s="61"/>
      <c r="E105" s="61"/>
      <c r="F105" s="61"/>
      <c r="G105" s="61"/>
      <c r="H105" s="61"/>
      <c r="I105" s="61"/>
      <c r="J105" s="104"/>
      <c r="K105" s="104"/>
      <c r="L105" s="61"/>
      <c r="M105" s="61"/>
      <c r="N105" s="61"/>
      <c r="O105" s="61"/>
      <c r="P105" s="104"/>
      <c r="Q105" s="3"/>
    </row>
    <row r="106" spans="1:18">
      <c r="A106" s="60"/>
      <c r="B106" s="61"/>
      <c r="C106" s="61"/>
      <c r="D106" s="61"/>
      <c r="E106" s="61"/>
      <c r="F106" s="61"/>
      <c r="G106" s="61"/>
      <c r="H106" s="61"/>
      <c r="I106" s="61"/>
      <c r="J106" s="104"/>
      <c r="K106" s="104"/>
      <c r="L106" s="61"/>
      <c r="M106" s="61"/>
      <c r="N106" s="61"/>
      <c r="O106" s="61"/>
      <c r="P106" s="104"/>
      <c r="Q106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3 N11:N100">
      <formula1>0</formula1>
      <formula2>0</formula2>
    </dataValidation>
    <dataValidation type="decimal" operator="greaterThanOrEqual" allowBlank="1" showErrorMessage="1" errorTitle="Valore" error="Inserire un numero maggiore o uguale a 0 (zero)!" sqref="H103:M103 L11:M83 K17:K83 H84:M100 H11:K11 H12:J83">
      <formula1>0</formula1>
      <formula2>0</formula2>
    </dataValidation>
    <dataValidation type="textLength" operator="greaterThan" allowBlank="1" showErrorMessage="1" sqref="D103:E103 E79:F83 F19:F77 D85:E100 F84">
      <formula1>1</formula1>
      <formula2>0</formula2>
    </dataValidation>
    <dataValidation type="textLength" operator="greaterThan" sqref="F103 G79:G83 G19:G76 F85:F100">
      <formula1>1</formula1>
      <formula2>0</formula2>
    </dataValidation>
    <dataValidation type="date" operator="greaterThanOrEqual" showErrorMessage="1" errorTitle="Data" error="Inserire una data superiore al 1/11/2000" sqref="B103 C12 B11:B12 B79:B100">
      <formula1>36831</formula1>
      <formula2>0</formula2>
    </dataValidation>
    <dataValidation type="textLength" operator="greaterThan" allowBlank="1" sqref="C103 D12 D77 D79:D83 C84:C10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50" zoomScaleNormal="50" workbookViewId="0">
      <selection activeCell="F44" sqref="F44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6" width="19.85546875" style="2" customWidth="1"/>
    <col min="17" max="17" width="28.14062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3" t="s">
        <v>0</v>
      </c>
      <c r="C1" s="133"/>
      <c r="D1" s="134" t="s">
        <v>56</v>
      </c>
      <c r="E1" s="134"/>
      <c r="F1" s="51" t="s">
        <v>54</v>
      </c>
      <c r="G1" s="50" t="s">
        <v>58</v>
      </c>
      <c r="H1" s="50"/>
      <c r="L1" s="8" t="s">
        <v>31</v>
      </c>
      <c r="M1" s="3">
        <f>+P1-N7</f>
        <v>0</v>
      </c>
      <c r="N1" s="5" t="s">
        <v>1</v>
      </c>
      <c r="O1" s="6"/>
      <c r="P1" s="7">
        <f>SUM(H7:M7)</f>
        <v>9051</v>
      </c>
      <c r="Q1" s="113">
        <v>376.74</v>
      </c>
    </row>
    <row r="2" spans="1:19" s="8" customFormat="1" ht="35.25" customHeight="1">
      <c r="A2" s="4"/>
      <c r="B2" s="135" t="s">
        <v>2</v>
      </c>
      <c r="C2" s="135"/>
      <c r="D2" s="134"/>
      <c r="E2" s="134"/>
      <c r="F2" s="9"/>
      <c r="G2" s="9"/>
      <c r="H2" s="9"/>
      <c r="N2" s="10" t="s">
        <v>3</v>
      </c>
      <c r="O2" s="11"/>
      <c r="P2" s="12"/>
      <c r="Q2" s="113">
        <v>363.57</v>
      </c>
    </row>
    <row r="3" spans="1:19" s="8" customFormat="1" ht="35.25" customHeight="1">
      <c r="A3" s="4"/>
      <c r="B3" s="135" t="s">
        <v>26</v>
      </c>
      <c r="C3" s="135"/>
      <c r="D3" s="134" t="s">
        <v>28</v>
      </c>
      <c r="E3" s="134"/>
      <c r="N3" s="10" t="s">
        <v>4</v>
      </c>
      <c r="O3" s="11"/>
      <c r="P3" s="12">
        <f>+O7</f>
        <v>8731</v>
      </c>
      <c r="Q3" s="13"/>
      <c r="R3" s="14"/>
    </row>
    <row r="4" spans="1:19" s="8" customFormat="1" ht="35.25" customHeight="1" thickBot="1">
      <c r="A4" s="4"/>
      <c r="E4" s="14"/>
      <c r="F4" s="14" t="s">
        <v>21</v>
      </c>
      <c r="G4" s="10">
        <v>1</v>
      </c>
      <c r="H4" s="21"/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>
        <v>3</v>
      </c>
      <c r="E5" s="59"/>
      <c r="F5" s="14" t="s">
        <v>7</v>
      </c>
      <c r="G5" s="10">
        <v>1.1100000000000001</v>
      </c>
      <c r="H5" s="21"/>
      <c r="N5" s="142" t="s">
        <v>8</v>
      </c>
      <c r="O5" s="142"/>
      <c r="P5" s="22">
        <f>P1-P2-P3-P4</f>
        <v>320</v>
      </c>
      <c r="Q5" s="114">
        <f>Q1-Q2</f>
        <v>13.170000000000016</v>
      </c>
      <c r="R5" s="14"/>
    </row>
    <row r="6" spans="1:19" s="8" customFormat="1" ht="31.5" customHeight="1" thickTop="1" thickBot="1">
      <c r="A6" s="4"/>
      <c r="B6" s="23" t="s">
        <v>59</v>
      </c>
      <c r="C6" s="23"/>
      <c r="D6" s="23"/>
      <c r="E6" s="14"/>
      <c r="F6" s="14" t="s">
        <v>10</v>
      </c>
      <c r="G6" s="10">
        <v>11.11</v>
      </c>
      <c r="H6" s="24"/>
      <c r="R6" s="13"/>
      <c r="S6" s="14"/>
    </row>
    <row r="7" spans="1:19" s="8" customFormat="1" ht="27" customHeight="1" thickBot="1">
      <c r="A7" s="52" t="s">
        <v>30</v>
      </c>
      <c r="B7" s="53"/>
      <c r="C7" s="53"/>
      <c r="D7" s="54" t="s">
        <v>11</v>
      </c>
      <c r="E7" s="161"/>
      <c r="F7" s="162"/>
      <c r="G7" s="25">
        <f t="shared" ref="G7:O7" si="0">SUM(G11:G33)</f>
        <v>0</v>
      </c>
      <c r="H7" s="25">
        <f t="shared" si="0"/>
        <v>0</v>
      </c>
      <c r="I7" s="65">
        <f t="shared" si="0"/>
        <v>0</v>
      </c>
      <c r="J7" s="71">
        <f t="shared" si="0"/>
        <v>320</v>
      </c>
      <c r="K7" s="66">
        <f t="shared" si="0"/>
        <v>0</v>
      </c>
      <c r="L7" s="66">
        <f t="shared" si="0"/>
        <v>5391</v>
      </c>
      <c r="M7" s="66">
        <f t="shared" si="0"/>
        <v>3340</v>
      </c>
      <c r="N7" s="66">
        <f t="shared" si="0"/>
        <v>9051</v>
      </c>
      <c r="O7" s="67">
        <f t="shared" si="0"/>
        <v>8731</v>
      </c>
      <c r="P7" s="13">
        <f>+N7-SUM(H7:M7)</f>
        <v>0</v>
      </c>
      <c r="Q7" s="2"/>
    </row>
    <row r="8" spans="1:19" ht="36" customHeight="1" thickTop="1" thickBot="1">
      <c r="A8" s="149"/>
      <c r="B8" s="64" t="s">
        <v>12</v>
      </c>
      <c r="C8" s="150" t="s">
        <v>13</v>
      </c>
      <c r="D8" s="151" t="s">
        <v>25</v>
      </c>
      <c r="E8" s="121" t="s">
        <v>33</v>
      </c>
      <c r="F8" s="152" t="s">
        <v>32</v>
      </c>
      <c r="G8" s="153" t="s">
        <v>15</v>
      </c>
      <c r="H8" s="154" t="s">
        <v>16</v>
      </c>
      <c r="I8" s="128" t="s">
        <v>37</v>
      </c>
      <c r="J8" s="128" t="s">
        <v>39</v>
      </c>
      <c r="K8" s="128" t="s">
        <v>38</v>
      </c>
      <c r="L8" s="159" t="s">
        <v>22</v>
      </c>
      <c r="M8" s="160"/>
      <c r="N8" s="148" t="s">
        <v>17</v>
      </c>
      <c r="O8" s="157" t="s">
        <v>18</v>
      </c>
      <c r="P8" s="137" t="s">
        <v>19</v>
      </c>
      <c r="Q8" s="130" t="s">
        <v>40</v>
      </c>
    </row>
    <row r="9" spans="1:19" ht="36" customHeight="1" thickTop="1" thickBot="1">
      <c r="A9" s="120"/>
      <c r="B9" s="64" t="s">
        <v>12</v>
      </c>
      <c r="C9" s="121"/>
      <c r="D9" s="121"/>
      <c r="E9" s="121"/>
      <c r="F9" s="152"/>
      <c r="G9" s="153"/>
      <c r="H9" s="155" t="s">
        <v>37</v>
      </c>
      <c r="I9" s="129" t="s">
        <v>37</v>
      </c>
      <c r="J9" s="129"/>
      <c r="K9" s="129" t="s">
        <v>36</v>
      </c>
      <c r="L9" s="138" t="s">
        <v>23</v>
      </c>
      <c r="M9" s="158" t="s">
        <v>24</v>
      </c>
      <c r="N9" s="117"/>
      <c r="O9" s="136"/>
      <c r="P9" s="137"/>
      <c r="Q9" s="131"/>
    </row>
    <row r="10" spans="1:19" ht="37.5" customHeight="1" thickTop="1" thickBot="1">
      <c r="A10" s="120"/>
      <c r="B10" s="105"/>
      <c r="C10" s="121"/>
      <c r="D10" s="121"/>
      <c r="E10" s="121"/>
      <c r="F10" s="152"/>
      <c r="G10" s="26" t="s">
        <v>20</v>
      </c>
      <c r="H10" s="156"/>
      <c r="I10" s="129"/>
      <c r="J10" s="129"/>
      <c r="K10" s="129"/>
      <c r="L10" s="163"/>
      <c r="M10" s="141"/>
      <c r="N10" s="117"/>
      <c r="O10" s="136"/>
      <c r="P10" s="137"/>
      <c r="Q10" s="132"/>
    </row>
    <row r="11" spans="1:19" ht="30" customHeight="1" thickTop="1">
      <c r="A11" s="27">
        <v>1</v>
      </c>
      <c r="B11" s="47">
        <v>40711</v>
      </c>
      <c r="C11" s="29"/>
      <c r="D11" s="29" t="s">
        <v>48</v>
      </c>
      <c r="E11" s="69" t="s">
        <v>60</v>
      </c>
      <c r="F11" s="69" t="s">
        <v>61</v>
      </c>
      <c r="G11" s="97"/>
      <c r="H11" s="103">
        <f>IF($D$3="si",($G$5/$G$6*G11),IF($D$3="no",G11*$G$4,0))</f>
        <v>0</v>
      </c>
      <c r="I11" s="72"/>
      <c r="J11" s="72"/>
      <c r="K11" s="34"/>
      <c r="L11" s="35">
        <v>5391</v>
      </c>
      <c r="M11" s="37"/>
      <c r="N11" s="39">
        <f>SUM(H11:M11)</f>
        <v>5391</v>
      </c>
      <c r="O11" s="40">
        <v>5391</v>
      </c>
      <c r="P11" s="41" t="str">
        <f t="shared" ref="P11:P33" si="1">IF(F11="Milano","X","")</f>
        <v/>
      </c>
      <c r="Q11" s="108">
        <v>224.6</v>
      </c>
    </row>
    <row r="12" spans="1:19" ht="30" customHeight="1">
      <c r="A12" s="42">
        <v>2</v>
      </c>
      <c r="B12" s="47">
        <v>40708</v>
      </c>
      <c r="C12" s="29"/>
      <c r="D12" s="44" t="s">
        <v>48</v>
      </c>
      <c r="E12" s="69" t="s">
        <v>60</v>
      </c>
      <c r="F12" s="69" t="s">
        <v>61</v>
      </c>
      <c r="G12" s="98"/>
      <c r="H12" s="103">
        <f>IF($D$3="si",($G$5/$G$6*G12),IF($D$3="no",G12*$G$4,0))</f>
        <v>0</v>
      </c>
      <c r="I12" s="72"/>
      <c r="J12" s="72"/>
      <c r="K12" s="34"/>
      <c r="L12" s="35"/>
      <c r="M12" s="37">
        <v>220</v>
      </c>
      <c r="N12" s="39">
        <v>220</v>
      </c>
      <c r="O12" s="43">
        <v>220</v>
      </c>
      <c r="P12" s="41" t="str">
        <f t="shared" si="1"/>
        <v/>
      </c>
      <c r="Q12" s="108">
        <v>9.1300000000000008</v>
      </c>
    </row>
    <row r="13" spans="1:19" ht="30" customHeight="1">
      <c r="A13" s="42">
        <v>3</v>
      </c>
      <c r="B13" s="28">
        <v>40710</v>
      </c>
      <c r="C13" s="29"/>
      <c r="D13" s="29" t="s">
        <v>48</v>
      </c>
      <c r="E13" s="69" t="s">
        <v>60</v>
      </c>
      <c r="F13" s="69" t="s">
        <v>61</v>
      </c>
      <c r="G13" s="98"/>
      <c r="H13" s="103">
        <f t="shared" ref="H13:H33" si="2">IF($D$3="si",($G$5/$G$6*G13),IF($D$3="no",G13*$G$4,0))</f>
        <v>0</v>
      </c>
      <c r="I13" s="72"/>
      <c r="J13" s="72"/>
      <c r="K13" s="34"/>
      <c r="L13" s="35"/>
      <c r="M13" s="37">
        <v>3120</v>
      </c>
      <c r="N13" s="39">
        <f t="shared" ref="N13:N26" si="3">SUM(H13:M13)</f>
        <v>3120</v>
      </c>
      <c r="O13" s="43">
        <v>3120</v>
      </c>
      <c r="P13" s="41" t="str">
        <f t="shared" si="1"/>
        <v/>
      </c>
      <c r="Q13" s="109">
        <v>129.84</v>
      </c>
    </row>
    <row r="14" spans="1:19" ht="30" customHeight="1">
      <c r="A14" s="42">
        <v>4</v>
      </c>
      <c r="B14" s="28">
        <v>40708</v>
      </c>
      <c r="C14" s="29"/>
      <c r="D14" s="29" t="s">
        <v>48</v>
      </c>
      <c r="E14" s="69" t="s">
        <v>60</v>
      </c>
      <c r="F14" s="69" t="s">
        <v>61</v>
      </c>
      <c r="G14" s="98"/>
      <c r="H14" s="103">
        <f t="shared" si="2"/>
        <v>0</v>
      </c>
      <c r="I14" s="72"/>
      <c r="J14" s="72">
        <v>320</v>
      </c>
      <c r="K14" s="34"/>
      <c r="L14" s="35"/>
      <c r="M14" s="37"/>
      <c r="N14" s="39">
        <f t="shared" si="3"/>
        <v>320</v>
      </c>
      <c r="O14" s="43"/>
      <c r="P14" s="41" t="str">
        <f t="shared" si="1"/>
        <v/>
      </c>
      <c r="Q14" s="110">
        <v>13.17</v>
      </c>
    </row>
    <row r="15" spans="1:19" ht="30" customHeight="1">
      <c r="A15" s="42">
        <v>5</v>
      </c>
      <c r="B15" s="28"/>
      <c r="C15" s="29"/>
      <c r="D15" s="29"/>
      <c r="E15" s="69"/>
      <c r="F15" s="69"/>
      <c r="G15" s="98"/>
      <c r="H15" s="103">
        <f t="shared" si="2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Q15" s="109"/>
    </row>
    <row r="16" spans="1:19" ht="30" customHeight="1">
      <c r="A16" s="42">
        <v>6</v>
      </c>
      <c r="B16" s="28"/>
      <c r="C16" s="29"/>
      <c r="D16" s="29"/>
      <c r="E16" s="69"/>
      <c r="F16" s="69"/>
      <c r="G16" s="98"/>
      <c r="H16" s="103">
        <f t="shared" si="2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Q16" s="109"/>
    </row>
    <row r="17" spans="1:17" ht="30" customHeight="1">
      <c r="A17" s="42">
        <v>7</v>
      </c>
      <c r="B17" s="28"/>
      <c r="C17" s="29"/>
      <c r="D17" s="29"/>
      <c r="E17" s="69"/>
      <c r="F17" s="69"/>
      <c r="G17" s="98"/>
      <c r="H17" s="103">
        <f t="shared" si="2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Q17" s="109"/>
    </row>
    <row r="18" spans="1:17" ht="30" customHeight="1">
      <c r="A18" s="42">
        <v>8</v>
      </c>
      <c r="B18" s="28"/>
      <c r="C18" s="29"/>
      <c r="D18" s="29"/>
      <c r="E18" s="69"/>
      <c r="F18" s="69"/>
      <c r="G18" s="98"/>
      <c r="H18" s="103">
        <f t="shared" si="2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Q18" s="74"/>
    </row>
    <row r="19" spans="1:17" ht="30" customHeight="1">
      <c r="A19" s="42">
        <v>9</v>
      </c>
      <c r="B19" s="28"/>
      <c r="C19" s="29"/>
      <c r="D19" s="44"/>
      <c r="E19" s="69"/>
      <c r="F19" s="69"/>
      <c r="G19" s="99"/>
      <c r="H19" s="103">
        <f t="shared" si="2"/>
        <v>0</v>
      </c>
      <c r="I19" s="72"/>
      <c r="J19" s="72"/>
      <c r="K19" s="34"/>
      <c r="L19" s="35"/>
      <c r="M19" s="35"/>
      <c r="N19" s="39">
        <f t="shared" si="3"/>
        <v>0</v>
      </c>
      <c r="O19" s="43"/>
      <c r="P19" s="41" t="str">
        <f t="shared" si="1"/>
        <v/>
      </c>
      <c r="Q19" s="74"/>
    </row>
    <row r="20" spans="1:17" ht="30" customHeight="1">
      <c r="A20" s="42">
        <v>10</v>
      </c>
      <c r="B20" s="28"/>
      <c r="C20" s="29"/>
      <c r="D20" s="44"/>
      <c r="E20" s="69"/>
      <c r="F20" s="69"/>
      <c r="G20" s="99"/>
      <c r="H20" s="103">
        <f t="shared" si="2"/>
        <v>0</v>
      </c>
      <c r="I20" s="72"/>
      <c r="J20" s="72"/>
      <c r="K20" s="34"/>
      <c r="L20" s="35"/>
      <c r="M20" s="35"/>
      <c r="N20" s="39">
        <f t="shared" si="3"/>
        <v>0</v>
      </c>
      <c r="O20" s="43"/>
      <c r="P20" s="41" t="str">
        <f t="shared" si="1"/>
        <v/>
      </c>
      <c r="Q20" s="74"/>
    </row>
    <row r="21" spans="1:17" ht="30" customHeight="1">
      <c r="A21" s="42">
        <v>11</v>
      </c>
      <c r="B21" s="28"/>
      <c r="C21" s="29"/>
      <c r="D21" s="44"/>
      <c r="E21" s="69"/>
      <c r="F21" s="69"/>
      <c r="G21" s="99"/>
      <c r="H21" s="103">
        <f t="shared" si="2"/>
        <v>0</v>
      </c>
      <c r="I21" s="72"/>
      <c r="J21" s="72"/>
      <c r="K21" s="34"/>
      <c r="L21" s="35"/>
      <c r="M21" s="35"/>
      <c r="N21" s="39">
        <f t="shared" si="3"/>
        <v>0</v>
      </c>
      <c r="O21" s="43"/>
      <c r="P21" s="41" t="str">
        <f t="shared" si="1"/>
        <v/>
      </c>
      <c r="Q21" s="74"/>
    </row>
    <row r="22" spans="1:17" ht="30" customHeight="1">
      <c r="A22" s="42">
        <v>12</v>
      </c>
      <c r="B22" s="28"/>
      <c r="C22" s="29"/>
      <c r="D22" s="44"/>
      <c r="E22" s="69"/>
      <c r="F22" s="69"/>
      <c r="G22" s="99"/>
      <c r="H22" s="103">
        <f t="shared" si="2"/>
        <v>0</v>
      </c>
      <c r="I22" s="72"/>
      <c r="J22" s="72"/>
      <c r="K22" s="34"/>
      <c r="L22" s="35"/>
      <c r="M22" s="35"/>
      <c r="N22" s="39">
        <f t="shared" si="3"/>
        <v>0</v>
      </c>
      <c r="O22" s="43"/>
      <c r="P22" s="41" t="str">
        <f t="shared" si="1"/>
        <v/>
      </c>
      <c r="Q22" s="74"/>
    </row>
    <row r="23" spans="1:17" ht="30" customHeight="1">
      <c r="A23" s="42">
        <v>13</v>
      </c>
      <c r="B23" s="28"/>
      <c r="C23" s="29"/>
      <c r="D23" s="44"/>
      <c r="E23" s="69"/>
      <c r="F23" s="69"/>
      <c r="G23" s="99"/>
      <c r="H23" s="103">
        <f t="shared" si="2"/>
        <v>0</v>
      </c>
      <c r="I23" s="72"/>
      <c r="J23" s="72"/>
      <c r="K23" s="34"/>
      <c r="L23" s="35"/>
      <c r="M23" s="35"/>
      <c r="N23" s="39">
        <f t="shared" si="3"/>
        <v>0</v>
      </c>
      <c r="O23" s="43"/>
      <c r="P23" s="41" t="str">
        <f t="shared" si="1"/>
        <v/>
      </c>
      <c r="Q23" s="74"/>
    </row>
    <row r="24" spans="1:17" ht="30" customHeight="1">
      <c r="A24" s="42">
        <v>14</v>
      </c>
      <c r="B24" s="28"/>
      <c r="C24" s="29"/>
      <c r="D24" s="44"/>
      <c r="E24" s="69"/>
      <c r="F24" s="69"/>
      <c r="G24" s="99"/>
      <c r="H24" s="103">
        <f t="shared" si="2"/>
        <v>0</v>
      </c>
      <c r="I24" s="72"/>
      <c r="J24" s="72"/>
      <c r="K24" s="34"/>
      <c r="L24" s="35"/>
      <c r="M24" s="35"/>
      <c r="N24" s="39">
        <f t="shared" si="3"/>
        <v>0</v>
      </c>
      <c r="O24" s="43"/>
      <c r="P24" s="41" t="str">
        <f t="shared" si="1"/>
        <v/>
      </c>
      <c r="Q24" s="74"/>
    </row>
    <row r="25" spans="1:17" ht="30" customHeight="1">
      <c r="A25" s="42">
        <v>15</v>
      </c>
      <c r="B25" s="28"/>
      <c r="C25" s="29"/>
      <c r="D25" s="44"/>
      <c r="E25" s="69"/>
      <c r="F25" s="69"/>
      <c r="G25" s="99"/>
      <c r="H25" s="103">
        <f t="shared" si="2"/>
        <v>0</v>
      </c>
      <c r="I25" s="72"/>
      <c r="J25" s="72"/>
      <c r="K25" s="34"/>
      <c r="L25" s="35"/>
      <c r="M25" s="35"/>
      <c r="N25" s="39">
        <f t="shared" si="3"/>
        <v>0</v>
      </c>
      <c r="O25" s="43"/>
      <c r="P25" s="41" t="str">
        <f t="shared" si="1"/>
        <v/>
      </c>
      <c r="Q25" s="74"/>
    </row>
    <row r="26" spans="1:17" ht="30" customHeight="1">
      <c r="A26" s="42">
        <v>16</v>
      </c>
      <c r="B26" s="28"/>
      <c r="C26" s="29"/>
      <c r="D26" s="44"/>
      <c r="E26" s="69"/>
      <c r="F26" s="69"/>
      <c r="G26" s="99"/>
      <c r="H26" s="103">
        <f t="shared" si="2"/>
        <v>0</v>
      </c>
      <c r="I26" s="72"/>
      <c r="J26" s="72"/>
      <c r="K26" s="34"/>
      <c r="L26" s="35"/>
      <c r="M26" s="35"/>
      <c r="N26" s="39">
        <f t="shared" si="3"/>
        <v>0</v>
      </c>
      <c r="O26" s="43"/>
      <c r="P26" s="41" t="str">
        <f t="shared" si="1"/>
        <v/>
      </c>
      <c r="Q26" s="74"/>
    </row>
    <row r="27" spans="1:17" ht="30" customHeight="1">
      <c r="A27" s="42">
        <v>17</v>
      </c>
      <c r="B27" s="28"/>
      <c r="C27" s="29"/>
      <c r="D27" s="44"/>
      <c r="E27" s="69"/>
      <c r="F27" s="69"/>
      <c r="G27" s="99"/>
      <c r="H27" s="103">
        <f t="shared" si="2"/>
        <v>0</v>
      </c>
      <c r="I27" s="72"/>
      <c r="J27" s="72"/>
      <c r="K27" s="34"/>
      <c r="L27" s="35"/>
      <c r="M27" s="35"/>
      <c r="N27" s="39">
        <f>SUM(H27:M27)</f>
        <v>0</v>
      </c>
      <c r="O27" s="43"/>
      <c r="P27" s="41" t="str">
        <f t="shared" si="1"/>
        <v/>
      </c>
      <c r="Q27" s="74"/>
    </row>
    <row r="28" spans="1:17" ht="30" customHeight="1">
      <c r="A28" s="42">
        <v>18</v>
      </c>
      <c r="B28" s="28"/>
      <c r="C28" s="29"/>
      <c r="D28" s="44"/>
      <c r="E28" s="69"/>
      <c r="F28" s="69"/>
      <c r="G28" s="99"/>
      <c r="H28" s="103">
        <f t="shared" si="2"/>
        <v>0</v>
      </c>
      <c r="I28" s="72"/>
      <c r="J28" s="72"/>
      <c r="K28" s="34"/>
      <c r="L28" s="35"/>
      <c r="M28" s="35"/>
      <c r="N28" s="39">
        <f t="shared" ref="N28:N33" si="4">SUM(H28:M28)</f>
        <v>0</v>
      </c>
      <c r="O28" s="43"/>
      <c r="P28" s="41" t="str">
        <f t="shared" si="1"/>
        <v/>
      </c>
      <c r="Q28" s="74"/>
    </row>
    <row r="29" spans="1:17" ht="30" customHeight="1">
      <c r="A29" s="42">
        <v>19</v>
      </c>
      <c r="B29" s="28"/>
      <c r="C29" s="29"/>
      <c r="D29" s="44"/>
      <c r="E29" s="69"/>
      <c r="F29" s="69"/>
      <c r="G29" s="99"/>
      <c r="H29" s="103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Q29" s="74"/>
    </row>
    <row r="30" spans="1:17" ht="30" customHeight="1">
      <c r="A30" s="42">
        <v>20</v>
      </c>
      <c r="B30" s="28"/>
      <c r="C30" s="29"/>
      <c r="D30" s="44"/>
      <c r="E30" s="69"/>
      <c r="F30" s="69"/>
      <c r="G30" s="99"/>
      <c r="H30" s="103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Q30" s="74"/>
    </row>
    <row r="31" spans="1:17" ht="30" customHeight="1">
      <c r="A31" s="42">
        <v>21</v>
      </c>
      <c r="B31" s="28"/>
      <c r="C31" s="29"/>
      <c r="D31" s="44"/>
      <c r="E31" s="69"/>
      <c r="F31" s="69"/>
      <c r="G31" s="99"/>
      <c r="H31" s="103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Q31" s="74"/>
    </row>
    <row r="32" spans="1:17" ht="30" customHeight="1">
      <c r="A32" s="42">
        <v>22</v>
      </c>
      <c r="B32" s="28"/>
      <c r="C32" s="29"/>
      <c r="D32" s="44"/>
      <c r="E32" s="69"/>
      <c r="F32" s="69"/>
      <c r="G32" s="99"/>
      <c r="H32" s="103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Q32" s="74"/>
    </row>
    <row r="33" spans="1:17" ht="30" customHeight="1">
      <c r="A33" s="42">
        <v>23</v>
      </c>
      <c r="B33" s="28"/>
      <c r="C33" s="29"/>
      <c r="D33" s="44"/>
      <c r="E33" s="69"/>
      <c r="F33" s="69"/>
      <c r="G33" s="99"/>
      <c r="H33" s="103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Q33" s="74"/>
    </row>
    <row r="34" spans="1:17">
      <c r="B34" s="115" t="s">
        <v>41</v>
      </c>
      <c r="G34" s="116" t="s">
        <v>43</v>
      </c>
      <c r="L34" s="115"/>
      <c r="M34" s="115" t="s">
        <v>42</v>
      </c>
    </row>
    <row r="35" spans="1:17">
      <c r="A35" s="60"/>
      <c r="B35" s="61"/>
      <c r="C35" s="61"/>
      <c r="D35" s="61"/>
      <c r="E35" s="61"/>
      <c r="F35" s="61"/>
      <c r="G35" s="61"/>
      <c r="H35" s="61"/>
      <c r="I35" s="61"/>
      <c r="J35" s="104"/>
      <c r="K35" s="104"/>
      <c r="L35" s="61"/>
      <c r="M35" s="61"/>
      <c r="N35" s="61"/>
      <c r="O35" s="61"/>
      <c r="P35" s="104"/>
      <c r="Q35" s="3"/>
    </row>
    <row r="36" spans="1:17">
      <c r="A36" s="81"/>
      <c r="B36" s="82"/>
      <c r="C36" s="83"/>
      <c r="D36" s="84"/>
      <c r="E36" s="84"/>
      <c r="F36" s="85"/>
      <c r="G36" s="86"/>
      <c r="H36" s="87"/>
      <c r="I36" s="88"/>
      <c r="J36" s="104"/>
      <c r="K36" s="104"/>
      <c r="L36" s="88"/>
      <c r="M36" s="88"/>
      <c r="N36" s="89"/>
      <c r="O36" s="90"/>
      <c r="P36" s="104"/>
      <c r="Q36" s="3"/>
    </row>
    <row r="37" spans="1:17">
      <c r="A37" s="60"/>
      <c r="B37" s="75"/>
      <c r="C37" s="75"/>
      <c r="D37" s="75"/>
      <c r="E37" s="61"/>
      <c r="F37" s="61"/>
      <c r="G37" s="75"/>
      <c r="H37" s="75"/>
      <c r="I37" s="75"/>
      <c r="J37" s="104"/>
      <c r="K37" s="104"/>
      <c r="L37" s="75"/>
      <c r="M37" s="75"/>
      <c r="N37" s="75"/>
      <c r="O37" s="61"/>
      <c r="P37" s="104"/>
      <c r="Q37" s="3"/>
    </row>
    <row r="38" spans="1:17">
      <c r="A38" s="60"/>
      <c r="B38" s="61"/>
      <c r="C38" s="61"/>
      <c r="D38" s="61"/>
      <c r="E38" s="61"/>
      <c r="F38" s="61"/>
      <c r="G38" s="61"/>
      <c r="H38" s="61"/>
      <c r="I38" s="61"/>
      <c r="J38" s="104"/>
      <c r="K38" s="104"/>
      <c r="L38" s="61"/>
      <c r="M38" s="61"/>
      <c r="N38" s="61"/>
      <c r="O38" s="61"/>
      <c r="P38" s="104"/>
      <c r="Q38" s="3"/>
    </row>
    <row r="39" spans="1:17">
      <c r="A39" s="60"/>
      <c r="B39" s="61"/>
      <c r="C39" s="61"/>
      <c r="D39" s="61"/>
      <c r="E39" s="61"/>
      <c r="F39" s="61"/>
      <c r="G39" s="61"/>
      <c r="H39" s="61"/>
      <c r="I39" s="61"/>
      <c r="J39" s="104"/>
      <c r="K39" s="104"/>
      <c r="L39" s="61"/>
      <c r="M39" s="61"/>
      <c r="N39" s="61"/>
      <c r="O39" s="61"/>
      <c r="P39" s="104"/>
      <c r="Q39" s="3"/>
    </row>
  </sheetData>
  <mergeCells count="25">
    <mergeCell ref="J8:J10"/>
    <mergeCell ref="K8:K10"/>
    <mergeCell ref="L8:M8"/>
    <mergeCell ref="N8:N10"/>
    <mergeCell ref="A8:A10"/>
    <mergeCell ref="C8:C10"/>
    <mergeCell ref="D8:D10"/>
    <mergeCell ref="E8:E10"/>
    <mergeCell ref="F8:F10"/>
    <mergeCell ref="Q8:Q10"/>
    <mergeCell ref="B1:C1"/>
    <mergeCell ref="D1:E1"/>
    <mergeCell ref="B2:C2"/>
    <mergeCell ref="D2:E2"/>
    <mergeCell ref="B3:C3"/>
    <mergeCell ref="D3:E3"/>
    <mergeCell ref="N5:O5"/>
    <mergeCell ref="G8:G9"/>
    <mergeCell ref="E7:F7"/>
    <mergeCell ref="O8:O10"/>
    <mergeCell ref="P8:P10"/>
    <mergeCell ref="L9:L10"/>
    <mergeCell ref="M9:M10"/>
    <mergeCell ref="H8:H10"/>
    <mergeCell ref="I8:I10"/>
  </mergeCells>
  <conditionalFormatting sqref="M1">
    <cfRule type="cellIs" dxfId="0" priority="2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2:H33 J13:L22 I17:I22 J11:M12 H11:I11 I23:M33">
      <formula1>0</formula1>
      <formula2>0</formula2>
    </dataValidation>
    <dataValidation type="whole" operator="greaterThanOrEqual" allowBlank="1" showErrorMessage="1" errorTitle="Valore" error="Inserire un numero maggiore o uguale a 0 (zero)!" sqref="N11:N33">
      <formula1>0</formula1>
      <formula2>0</formula2>
    </dataValidation>
    <dataValidation type="textLength" operator="greaterThan" allowBlank="1" showErrorMessage="1" sqref="D23:E33 E19:E21">
      <formula1>1</formula1>
      <formula2>0</formula2>
    </dataValidation>
    <dataValidation type="textLength" operator="greaterThan" sqref="F23:F33 F19:F20">
      <formula1>1</formula1>
      <formula2>0</formula2>
    </dataValidation>
    <dataValidation type="date" operator="greaterThanOrEqual" showErrorMessage="1" errorTitle="Data" error="Inserire una data superiore al 1/11/2000" sqref="B23:B33 B11:B12">
      <formula1>36831</formula1>
      <formula2>0</formula2>
    </dataValidation>
    <dataValidation type="textLength" operator="greaterThan" allowBlank="1" sqref="C12 C23:C33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Nota Spese GBP</vt:lpstr>
      <vt:lpstr>Nota Spese Italia</vt:lpstr>
      <vt:lpstr>Nota Spese CZK</vt:lpstr>
      <vt:lpstr>'Nota Spese GBP'!Area_stampa</vt:lpstr>
      <vt:lpstr>'Nota Spese Italia'!Area_stampa</vt:lpstr>
      <vt:lpstr>'Nota Spese GBP'!Titoli_stampa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2011-07-14T14:55:06Z</cp:lastPrinted>
  <dcterms:created xsi:type="dcterms:W3CDTF">2007-03-06T14:42:56Z</dcterms:created>
  <dcterms:modified xsi:type="dcterms:W3CDTF">2011-07-14T14:55:08Z</dcterms:modified>
</cp:coreProperties>
</file>