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Estero'!$A$1:$R$43</definedName>
    <definedName name="_xlnm.Print_Area" localSheetId="0">'Nota Spese Italia'!$A$1:$S$108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O7" i="1"/>
  <c r="N7"/>
  <c r="I7"/>
  <c r="J7"/>
  <c r="K7"/>
  <c r="L7"/>
  <c r="M7"/>
  <c r="N97"/>
  <c r="N95"/>
  <c r="N94"/>
  <c r="N40"/>
  <c r="P40"/>
  <c r="N34"/>
  <c r="P34"/>
  <c r="N27"/>
  <c r="P27"/>
  <c r="N22"/>
  <c r="N25"/>
  <c r="P25"/>
  <c r="N19"/>
  <c r="N18"/>
  <c r="N15"/>
  <c r="N13"/>
  <c r="N12"/>
  <c r="H23" l="1"/>
  <c r="H24"/>
  <c r="P3" l="1"/>
  <c r="G7"/>
  <c r="N32"/>
  <c r="H11" l="1"/>
  <c r="P99"/>
  <c r="N99"/>
  <c r="P98"/>
  <c r="N98"/>
  <c r="P96"/>
  <c r="N96"/>
  <c r="O7" i="3"/>
  <c r="P3" s="1"/>
  <c r="M7"/>
  <c r="L7"/>
  <c r="K7"/>
  <c r="P1" s="1"/>
  <c r="J7"/>
  <c r="I7"/>
  <c r="H7"/>
  <c r="N39"/>
  <c r="P40"/>
  <c r="H40"/>
  <c r="N40" s="1"/>
  <c r="P39"/>
  <c r="H39"/>
  <c r="P38"/>
  <c r="N38"/>
  <c r="H38"/>
  <c r="P37"/>
  <c r="H37"/>
  <c r="N37" s="1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11"/>
  <c r="H12"/>
  <c r="H14" i="1"/>
  <c r="P11" i="3"/>
  <c r="P11" i="1"/>
  <c r="N12" i="3"/>
  <c r="N11"/>
  <c r="N7" s="1"/>
  <c r="N11" i="1" l="1"/>
  <c r="P5" i="3"/>
  <c r="P93" i="1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39"/>
  <c r="P38"/>
  <c r="P37"/>
  <c r="P36"/>
  <c r="P35"/>
  <c r="P33"/>
  <c r="P32"/>
  <c r="P31"/>
  <c r="P30"/>
  <c r="P29"/>
  <c r="P28"/>
  <c r="N57"/>
  <c r="N56"/>
  <c r="N55"/>
  <c r="N54"/>
  <c r="N53"/>
  <c r="N52"/>
  <c r="N51"/>
  <c r="N50"/>
  <c r="N49"/>
  <c r="N48"/>
  <c r="N47"/>
  <c r="N46"/>
  <c r="N45"/>
  <c r="N44"/>
  <c r="N43"/>
  <c r="N42"/>
  <c r="N41"/>
  <c r="N39"/>
  <c r="N38"/>
  <c r="N37"/>
  <c r="N36"/>
  <c r="N35"/>
  <c r="N33"/>
  <c r="H93"/>
  <c r="N93" s="1"/>
  <c r="H92"/>
  <c r="N92" s="1"/>
  <c r="H91"/>
  <c r="N91" s="1"/>
  <c r="H90"/>
  <c r="N90" s="1"/>
  <c r="H89"/>
  <c r="N89" s="1"/>
  <c r="H88"/>
  <c r="N88" s="1"/>
  <c r="H87"/>
  <c r="N87" s="1"/>
  <c r="H86"/>
  <c r="N86" s="1"/>
  <c r="H85"/>
  <c r="N85" s="1"/>
  <c r="H84"/>
  <c r="N84" s="1"/>
  <c r="H83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N73" s="1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31"/>
  <c r="N31" s="1"/>
  <c r="H30"/>
  <c r="N30" s="1"/>
  <c r="H29"/>
  <c r="N29" s="1"/>
  <c r="H28"/>
  <c r="N28" s="1"/>
  <c r="P26"/>
  <c r="H26"/>
  <c r="N26" s="1"/>
  <c r="H21"/>
  <c r="N21" s="1"/>
  <c r="H20"/>
  <c r="N20" s="1"/>
  <c r="H17"/>
  <c r="H16"/>
  <c r="N16" s="1"/>
  <c r="N14"/>
  <c r="H27" i="3"/>
  <c r="H26"/>
  <c r="H25"/>
  <c r="H24"/>
  <c r="H23"/>
  <c r="H22"/>
  <c r="H21"/>
  <c r="H20"/>
  <c r="H19"/>
  <c r="H18"/>
  <c r="H17"/>
  <c r="H16"/>
  <c r="H15"/>
  <c r="H14"/>
  <c r="H13"/>
  <c r="N24" i="1"/>
  <c r="N23"/>
  <c r="N17"/>
  <c r="P24"/>
  <c r="P23"/>
  <c r="P21"/>
  <c r="P20"/>
  <c r="P17"/>
  <c r="P16"/>
  <c r="P14"/>
  <c r="H7" l="1"/>
  <c r="P1" s="1"/>
  <c r="P5" s="1"/>
  <c r="N8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G7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<sst xmlns="http://schemas.openxmlformats.org/spreadsheetml/2006/main" count="217" uniqueCount="58">
  <si>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</si>
  <si>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</si>
  <si>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</si>
  <si>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</si>
  <si>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</si>
  <si>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</si>
  <si>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</si>
  <si>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</si>
  <si>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</si>
  <si>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</si>
  <si>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</si>
  <si>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</si>
  <si>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</si>
  <si>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</si>
  <si>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</si>
  <si>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</si>
  <si>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</si>
  <si>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</si>
  <si>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</si>
  <si>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</si>
  <si>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</si>
  <si>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</si>
  <si>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</si>
  <si>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</si>
  <si>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</si>
  <si>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</si>
  <si>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</si>
  <si>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</si>
  <si>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</si>
  <si>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</si>
  <si>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</si>
  <si>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</si>
  <si>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</si>
  <si>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</si>
  <si>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</si>
  <si>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</si>
  <si>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</si>
  <si>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</si>
  <si>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</si>
  <si>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</si>
  <si>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</si>
  <si>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</si>
  <si>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</si>
  <si>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</si>
  <si>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</si>
  <si>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Milano</t>
  </si>
  <si>
    <t>Taxi</t>
  </si>
  <si>
    <t>Garage Suisse</t>
  </si>
  <si>
    <t>(importi in Valuta  USD)</t>
  </si>
  <si>
    <t>USD</t>
  </si>
  <si>
    <t>MAGGIO</t>
  </si>
  <si>
    <t>05_01</t>
  </si>
  <si>
    <t>05_02</t>
  </si>
  <si>
    <t>Iscrizione online "The  New York Times"</t>
  </si>
  <si>
    <t>Dì per Dì</t>
  </si>
  <si>
    <t>Ristorante "Il Verdi"</t>
  </si>
  <si>
    <t>Ristorante "L'Infinito"</t>
  </si>
  <si>
    <t>Downtown Bar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</si>
</sst>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9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171" fontId="1" fillId="0" borderId="22" xfId="0" applyNumberFormat="1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166" fontId="2" fillId="11" borderId="3" xfId="1" applyNumberFormat="1" applyFont="1" applyFill="1" applyBorder="1" applyAlignment="1" applyProtection="1">
      <alignment horizontal="right" vertical="center"/>
      <protection locked="0"/>
    </xf>
    <xf numFmtId="4" fontId="1" fillId="11" borderId="25" xfId="0" applyNumberFormat="1" applyFont="1" applyFill="1" applyBorder="1" applyAlignment="1" applyProtection="1">
      <alignment vertical="center"/>
      <protection locked="0"/>
    </xf>
    <xf numFmtId="8" fontId="2" fillId="0" borderId="65" xfId="0" applyNumberFormat="1" applyFont="1" applyFill="1" applyBorder="1" applyAlignment="1" applyProtection="1">
      <alignment horizontal="right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8"/>
  <sheetViews>
    <sheetView view="pageBreakPreview" zoomScale="50" zoomScaleSheetLayoutView="50" workbookViewId="0">
      <pane ySplit="5" topLeftCell="A8" activePane="bottomLeft" state="frozen"/>
      <selection pane="bottomLeft" activeCell="R10" sqref="R10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7" t="s">
        <v>0</v>
      </c>
      <c r="C1" s="127"/>
      <c r="D1" s="127"/>
      <c r="E1" s="128" t="s">
        <v>44</v>
      </c>
      <c r="F1" s="128"/>
      <c r="G1" s="51" t="s">
        <v>50</v>
      </c>
      <c r="H1" s="50" t="s">
        <v>51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917.21</v>
      </c>
      <c r="Q1" s="3" t="s">
        <v>28</v>
      </c>
    </row>
    <row r="2" spans="1:19" s="8" customFormat="1" ht="35.25" customHeight="1">
      <c r="A2" s="4"/>
      <c r="B2" s="129" t="s">
        <v>2</v>
      </c>
      <c r="C2" s="129"/>
      <c r="D2" s="129"/>
      <c r="E2" s="128"/>
      <c r="F2" s="12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9" t="s">
        <v>26</v>
      </c>
      <c r="C3" s="129"/>
      <c r="D3" s="129"/>
      <c r="E3" s="128" t="s">
        <v>28</v>
      </c>
      <c r="F3" s="128"/>
      <c r="N3" s="10" t="s">
        <v>4</v>
      </c>
      <c r="O3" s="11"/>
      <c r="P3" s="157">
        <f>+O7</f>
        <v>580.41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41</v>
      </c>
      <c r="F5" s="14"/>
      <c r="G5" s="10" t="s">
        <v>7</v>
      </c>
      <c r="H5" s="21">
        <v>1.1100000000000001</v>
      </c>
      <c r="N5" s="132" t="s">
        <v>8</v>
      </c>
      <c r="O5" s="132"/>
      <c r="P5" s="22">
        <f>P1-P2-P3-P4</f>
        <v>336.80000000000007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5" t="s">
        <v>11</v>
      </c>
      <c r="F7" s="136"/>
      <c r="G7" s="25">
        <f t="shared" ref="G7:O7" si="0">SUM(G11:G99)</f>
        <v>0</v>
      </c>
      <c r="H7" s="25">
        <f t="shared" si="0"/>
        <v>0</v>
      </c>
      <c r="I7" s="65">
        <f t="shared" si="0"/>
        <v>147</v>
      </c>
      <c r="J7" s="71">
        <f t="shared" si="0"/>
        <v>189.80000000000004</v>
      </c>
      <c r="K7" s="66">
        <f t="shared" si="0"/>
        <v>22.91</v>
      </c>
      <c r="L7" s="66">
        <f t="shared" si="0"/>
        <v>485.5</v>
      </c>
      <c r="M7" s="66">
        <f t="shared" si="0"/>
        <v>72</v>
      </c>
      <c r="N7" s="66">
        <f>SUM(N11:N99)</f>
        <v>917.20999999999992</v>
      </c>
      <c r="O7" s="67">
        <f>SUM(O11:O99)</f>
        <v>580.41</v>
      </c>
      <c r="P7" s="13">
        <f>+N7-SUM(I7:M7)</f>
        <v>0</v>
      </c>
    </row>
    <row r="8" spans="1:19" ht="36" customHeight="1" thickTop="1" thickBot="1">
      <c r="A8" s="113"/>
      <c r="B8" s="64"/>
      <c r="C8" s="115" t="s">
        <v>13</v>
      </c>
      <c r="D8" s="117" t="s">
        <v>25</v>
      </c>
      <c r="E8" s="116" t="s">
        <v>14</v>
      </c>
      <c r="F8" s="118" t="s">
        <v>34</v>
      </c>
      <c r="G8" s="119" t="s">
        <v>15</v>
      </c>
      <c r="H8" s="120" t="s">
        <v>16</v>
      </c>
      <c r="I8" s="125" t="s">
        <v>37</v>
      </c>
      <c r="J8" s="125" t="s">
        <v>39</v>
      </c>
      <c r="K8" s="125" t="s">
        <v>38</v>
      </c>
      <c r="L8" s="133" t="s">
        <v>35</v>
      </c>
      <c r="M8" s="134"/>
      <c r="N8" s="111" t="s">
        <v>17</v>
      </c>
      <c r="O8" s="123" t="s">
        <v>18</v>
      </c>
      <c r="P8" s="110" t="s">
        <v>19</v>
      </c>
      <c r="R8" s="2"/>
    </row>
    <row r="9" spans="1:19" ht="36" customHeight="1" thickTop="1" thickBot="1">
      <c r="A9" s="114"/>
      <c r="B9" s="64" t="s">
        <v>12</v>
      </c>
      <c r="C9" s="116"/>
      <c r="D9" s="116"/>
      <c r="E9" s="116"/>
      <c r="F9" s="118"/>
      <c r="G9" s="119"/>
      <c r="H9" s="121"/>
      <c r="I9" s="126" t="s">
        <v>37</v>
      </c>
      <c r="J9" s="126"/>
      <c r="K9" s="126" t="s">
        <v>36</v>
      </c>
      <c r="L9" s="137" t="s">
        <v>23</v>
      </c>
      <c r="M9" s="130" t="s">
        <v>24</v>
      </c>
      <c r="N9" s="112"/>
      <c r="O9" s="124"/>
      <c r="P9" s="110"/>
      <c r="R9" s="2"/>
    </row>
    <row r="10" spans="1:19" ht="37.5" customHeight="1" thickTop="1" thickBot="1">
      <c r="A10" s="114"/>
      <c r="B10" s="55"/>
      <c r="C10" s="116"/>
      <c r="D10" s="116"/>
      <c r="E10" s="116"/>
      <c r="F10" s="118"/>
      <c r="G10" s="26" t="s">
        <v>20</v>
      </c>
      <c r="H10" s="122"/>
      <c r="I10" s="126"/>
      <c r="J10" s="126"/>
      <c r="K10" s="126"/>
      <c r="L10" s="138"/>
      <c r="M10" s="131"/>
      <c r="N10" s="112"/>
      <c r="O10" s="124"/>
      <c r="P10" s="110"/>
      <c r="R10" s="2"/>
    </row>
    <row r="11" spans="1:19" ht="30" customHeight="1" thickTop="1">
      <c r="A11" s="27">
        <v>1</v>
      </c>
      <c r="B11" s="47">
        <v>40665</v>
      </c>
      <c r="C11" s="29"/>
      <c r="D11" s="29" t="s">
        <v>47</v>
      </c>
      <c r="E11" s="69" t="s">
        <v>45</v>
      </c>
      <c r="F11" s="69" t="s">
        <v>45</v>
      </c>
      <c r="G11" s="100"/>
      <c r="H11" s="106">
        <f>IF($E$3="si",($H$5/$H$6*G11),IF($E$3="no",G11*$H$4,0))</f>
        <v>0</v>
      </c>
      <c r="I11" s="72">
        <v>9</v>
      </c>
      <c r="J11" s="72"/>
      <c r="K11" s="34"/>
      <c r="L11" s="35"/>
      <c r="M11" s="37"/>
      <c r="N11" s="39">
        <f>SUM(H11:M11)</f>
        <v>9</v>
      </c>
      <c r="O11" s="40"/>
      <c r="P11" s="41" t="str">
        <f>IF($F11="Milano","X","")</f>
        <v>X</v>
      </c>
      <c r="R11" s="2"/>
    </row>
    <row r="12" spans="1:19" ht="30" customHeight="1">
      <c r="A12" s="27">
        <v>2</v>
      </c>
      <c r="B12" s="47">
        <v>40666</v>
      </c>
      <c r="C12" s="29"/>
      <c r="D12" s="29" t="s">
        <v>54</v>
      </c>
      <c r="E12" s="69" t="s">
        <v>45</v>
      </c>
      <c r="F12" s="69" t="s">
        <v>45</v>
      </c>
      <c r="G12" s="101"/>
      <c r="H12" s="106"/>
      <c r="I12" s="72"/>
      <c r="J12" s="72"/>
      <c r="K12" s="34">
        <v>22.91</v>
      </c>
      <c r="L12" s="35"/>
      <c r="M12" s="37"/>
      <c r="N12" s="39">
        <f>SUM(H12:M12)</f>
        <v>22.91</v>
      </c>
      <c r="O12" s="40">
        <v>22.91</v>
      </c>
      <c r="P12" s="41"/>
      <c r="R12" s="2"/>
    </row>
    <row r="13" spans="1:19" ht="30" customHeight="1">
      <c r="A13" s="27">
        <v>3</v>
      </c>
      <c r="B13" s="47">
        <v>40666</v>
      </c>
      <c r="C13" s="29"/>
      <c r="D13" s="29" t="s">
        <v>55</v>
      </c>
      <c r="E13" s="69" t="s">
        <v>45</v>
      </c>
      <c r="F13" s="69" t="s">
        <v>45</v>
      </c>
      <c r="G13" s="101"/>
      <c r="H13" s="106"/>
      <c r="I13" s="72"/>
      <c r="J13" s="72"/>
      <c r="K13" s="34"/>
      <c r="L13" s="35">
        <v>68</v>
      </c>
      <c r="M13" s="37"/>
      <c r="N13" s="39">
        <f>SUM(H13:M13)</f>
        <v>68</v>
      </c>
      <c r="O13" s="40">
        <v>68</v>
      </c>
      <c r="P13" s="41"/>
      <c r="R13" s="2"/>
    </row>
    <row r="14" spans="1:19" ht="30" customHeight="1">
      <c r="A14" s="42">
        <v>4</v>
      </c>
      <c r="B14" s="47">
        <v>40666</v>
      </c>
      <c r="C14" s="29"/>
      <c r="D14" s="44" t="s">
        <v>46</v>
      </c>
      <c r="E14" s="69" t="s">
        <v>45</v>
      </c>
      <c r="F14" s="69" t="s">
        <v>45</v>
      </c>
      <c r="G14" s="101"/>
      <c r="H14" s="106">
        <f>IF($E$3="si",($H$5/$H$6*G14),IF($E$3="no",G14*$H$4,0))</f>
        <v>0</v>
      </c>
      <c r="I14" s="72"/>
      <c r="J14" s="72">
        <v>9.3000000000000007</v>
      </c>
      <c r="K14" s="34"/>
      <c r="L14" s="35"/>
      <c r="M14" s="37"/>
      <c r="N14" s="39">
        <f>SUM(H14:M14)</f>
        <v>9.3000000000000007</v>
      </c>
      <c r="O14" s="43"/>
      <c r="P14" s="41" t="str">
        <f t="shared" ref="P14:P93" si="1">IF($F14="Milano","X","")</f>
        <v>X</v>
      </c>
      <c r="R14" s="2"/>
    </row>
    <row r="15" spans="1:19" ht="30" customHeight="1">
      <c r="A15" s="42">
        <v>5</v>
      </c>
      <c r="B15" s="28">
        <v>40667</v>
      </c>
      <c r="C15" s="29"/>
      <c r="D15" s="29" t="s">
        <v>56</v>
      </c>
      <c r="E15" s="69" t="s">
        <v>45</v>
      </c>
      <c r="F15" s="69" t="s">
        <v>45</v>
      </c>
      <c r="G15" s="101"/>
      <c r="H15" s="106"/>
      <c r="I15" s="72"/>
      <c r="J15" s="72"/>
      <c r="K15" s="34"/>
      <c r="L15" s="35">
        <v>68</v>
      </c>
      <c r="M15" s="37"/>
      <c r="N15" s="39">
        <f>SUM(H15:M15)</f>
        <v>68</v>
      </c>
      <c r="O15" s="43">
        <v>68</v>
      </c>
      <c r="P15" s="41"/>
      <c r="R15" s="2"/>
    </row>
    <row r="16" spans="1:19" ht="30" customHeight="1">
      <c r="A16" s="42">
        <v>6</v>
      </c>
      <c r="B16" s="28">
        <v>40669</v>
      </c>
      <c r="C16" s="29"/>
      <c r="D16" s="29" t="s">
        <v>47</v>
      </c>
      <c r="E16" s="69" t="s">
        <v>45</v>
      </c>
      <c r="F16" s="69" t="s">
        <v>45</v>
      </c>
      <c r="G16" s="101"/>
      <c r="H16" s="106">
        <f t="shared" ref="H16:H93" si="2">IF($E$3="si",($H$5/$H$6*G16),IF($E$3="no",G16*$H$4,0))</f>
        <v>0</v>
      </c>
      <c r="I16" s="72">
        <v>18</v>
      </c>
      <c r="J16" s="72"/>
      <c r="K16" s="34"/>
      <c r="L16" s="35"/>
      <c r="M16" s="37"/>
      <c r="N16" s="39">
        <f t="shared" ref="N16:N25" si="3">SUM(H16:M16)</f>
        <v>18</v>
      </c>
      <c r="O16" s="43"/>
      <c r="P16" s="41" t="str">
        <f t="shared" si="1"/>
        <v>X</v>
      </c>
      <c r="R16" s="2"/>
    </row>
    <row r="17" spans="1:18" ht="30" customHeight="1">
      <c r="A17" s="42">
        <v>7</v>
      </c>
      <c r="B17" s="28">
        <v>40669</v>
      </c>
      <c r="C17" s="29"/>
      <c r="D17" s="29" t="s">
        <v>46</v>
      </c>
      <c r="E17" s="69" t="s">
        <v>45</v>
      </c>
      <c r="F17" s="69" t="s">
        <v>45</v>
      </c>
      <c r="G17" s="101"/>
      <c r="H17" s="106">
        <f t="shared" si="2"/>
        <v>0</v>
      </c>
      <c r="I17" s="72"/>
      <c r="J17" s="72">
        <v>9.5</v>
      </c>
      <c r="K17" s="34"/>
      <c r="L17" s="35"/>
      <c r="M17" s="37"/>
      <c r="N17" s="39">
        <f t="shared" si="3"/>
        <v>9.5</v>
      </c>
      <c r="O17" s="43"/>
      <c r="P17" s="41" t="str">
        <f t="shared" si="1"/>
        <v>X</v>
      </c>
      <c r="R17" s="2"/>
    </row>
    <row r="18" spans="1:18" ht="30" customHeight="1">
      <c r="A18" s="42">
        <v>8</v>
      </c>
      <c r="B18" s="28">
        <v>40672</v>
      </c>
      <c r="C18" s="29"/>
      <c r="D18" s="29" t="s">
        <v>55</v>
      </c>
      <c r="E18" s="69" t="s">
        <v>45</v>
      </c>
      <c r="F18" s="69" t="s">
        <v>45</v>
      </c>
      <c r="G18" s="101"/>
      <c r="H18" s="106"/>
      <c r="I18" s="72"/>
      <c r="J18" s="72"/>
      <c r="K18" s="34"/>
      <c r="L18" s="35">
        <v>69.5</v>
      </c>
      <c r="M18" s="37"/>
      <c r="N18" s="39">
        <f t="shared" si="3"/>
        <v>69.5</v>
      </c>
      <c r="O18" s="43">
        <v>69.5</v>
      </c>
      <c r="P18" s="41"/>
      <c r="R18" s="2"/>
    </row>
    <row r="19" spans="1:18" ht="30" customHeight="1">
      <c r="A19" s="42">
        <v>9</v>
      </c>
      <c r="B19" s="28">
        <v>40673</v>
      </c>
      <c r="C19" s="29"/>
      <c r="D19" s="29" t="s">
        <v>47</v>
      </c>
      <c r="E19" s="69" t="s">
        <v>45</v>
      </c>
      <c r="F19" s="69" t="s">
        <v>45</v>
      </c>
      <c r="G19" s="101"/>
      <c r="H19" s="106"/>
      <c r="I19" s="72">
        <v>18</v>
      </c>
      <c r="J19" s="72"/>
      <c r="K19" s="34"/>
      <c r="L19" s="35"/>
      <c r="M19" s="37"/>
      <c r="N19" s="39">
        <f t="shared" si="3"/>
        <v>18</v>
      </c>
      <c r="O19" s="43"/>
      <c r="P19" s="41"/>
      <c r="R19" s="2"/>
    </row>
    <row r="20" spans="1:18" ht="30" customHeight="1">
      <c r="A20" s="42">
        <v>10</v>
      </c>
      <c r="B20" s="28">
        <v>40673</v>
      </c>
      <c r="C20" s="29"/>
      <c r="D20" s="29" t="s">
        <v>46</v>
      </c>
      <c r="E20" s="69" t="s">
        <v>45</v>
      </c>
      <c r="F20" s="69" t="s">
        <v>45</v>
      </c>
      <c r="G20" s="101"/>
      <c r="H20" s="106">
        <f t="shared" si="2"/>
        <v>0</v>
      </c>
      <c r="I20" s="72"/>
      <c r="J20" s="72">
        <v>10.3</v>
      </c>
      <c r="K20" s="34"/>
      <c r="L20" s="35"/>
      <c r="M20" s="37"/>
      <c r="N20" s="39">
        <f t="shared" si="3"/>
        <v>10.3</v>
      </c>
      <c r="O20" s="43"/>
      <c r="P20" s="41" t="str">
        <f t="shared" si="1"/>
        <v>X</v>
      </c>
      <c r="R20" s="2"/>
    </row>
    <row r="21" spans="1:18" ht="30" customHeight="1">
      <c r="A21" s="42">
        <v>11</v>
      </c>
      <c r="B21" s="28">
        <v>40673</v>
      </c>
      <c r="C21" s="29"/>
      <c r="D21" s="29" t="s">
        <v>46</v>
      </c>
      <c r="E21" s="69" t="s">
        <v>45</v>
      </c>
      <c r="F21" s="69" t="s">
        <v>45</v>
      </c>
      <c r="G21" s="101"/>
      <c r="H21" s="106">
        <f t="shared" si="2"/>
        <v>0</v>
      </c>
      <c r="I21" s="72"/>
      <c r="J21" s="72">
        <v>9.4</v>
      </c>
      <c r="K21" s="34"/>
      <c r="L21" s="35"/>
      <c r="M21" s="37"/>
      <c r="N21" s="39">
        <f t="shared" si="3"/>
        <v>9.4</v>
      </c>
      <c r="O21" s="43"/>
      <c r="P21" s="41" t="str">
        <f t="shared" si="1"/>
        <v>X</v>
      </c>
      <c r="R21" s="2"/>
    </row>
    <row r="22" spans="1:18" ht="30" customHeight="1">
      <c r="A22" s="42">
        <v>12</v>
      </c>
      <c r="B22" s="28">
        <v>40673</v>
      </c>
      <c r="C22" s="29"/>
      <c r="D22" s="29" t="s">
        <v>57</v>
      </c>
      <c r="E22" s="69" t="s">
        <v>45</v>
      </c>
      <c r="F22" s="69" t="s">
        <v>45</v>
      </c>
      <c r="G22" s="101"/>
      <c r="H22" s="106"/>
      <c r="I22" s="72"/>
      <c r="J22" s="72"/>
      <c r="K22" s="34"/>
      <c r="L22" s="35"/>
      <c r="M22" s="37">
        <v>27</v>
      </c>
      <c r="N22" s="39">
        <f t="shared" si="3"/>
        <v>27</v>
      </c>
      <c r="O22" s="43">
        <v>27</v>
      </c>
      <c r="P22" s="41"/>
      <c r="R22" s="2"/>
    </row>
    <row r="23" spans="1:18" ht="30" customHeight="1">
      <c r="A23" s="42">
        <v>13</v>
      </c>
      <c r="B23" s="28">
        <v>40674</v>
      </c>
      <c r="C23" s="29"/>
      <c r="D23" s="29" t="s">
        <v>46</v>
      </c>
      <c r="E23" s="69" t="s">
        <v>45</v>
      </c>
      <c r="F23" s="69" t="s">
        <v>45</v>
      </c>
      <c r="G23" s="101"/>
      <c r="H23" s="106">
        <f t="shared" ref="H23:H24" si="4">IF($E$3="si",($H$5/$H$6*G23),IF($E$3="no",G23*$H$4,0))</f>
        <v>0</v>
      </c>
      <c r="I23" s="72"/>
      <c r="J23" s="72">
        <v>12</v>
      </c>
      <c r="K23" s="34"/>
      <c r="L23" s="35"/>
      <c r="M23" s="37"/>
      <c r="N23" s="39">
        <f t="shared" si="3"/>
        <v>12</v>
      </c>
      <c r="O23" s="43"/>
      <c r="P23" s="41" t="str">
        <f t="shared" si="1"/>
        <v>X</v>
      </c>
      <c r="R23" s="2"/>
    </row>
    <row r="24" spans="1:18" ht="30" customHeight="1">
      <c r="A24" s="42">
        <v>14</v>
      </c>
      <c r="B24" s="28">
        <v>40674</v>
      </c>
      <c r="C24" s="29"/>
      <c r="D24" s="29" t="s">
        <v>46</v>
      </c>
      <c r="E24" s="69" t="s">
        <v>45</v>
      </c>
      <c r="F24" s="69" t="s">
        <v>45</v>
      </c>
      <c r="G24" s="101"/>
      <c r="H24" s="106">
        <f t="shared" si="4"/>
        <v>0</v>
      </c>
      <c r="I24" s="72"/>
      <c r="J24" s="72">
        <v>14</v>
      </c>
      <c r="K24" s="34"/>
      <c r="L24" s="35"/>
      <c r="M24" s="35"/>
      <c r="N24" s="39">
        <f t="shared" si="3"/>
        <v>14</v>
      </c>
      <c r="O24" s="43"/>
      <c r="P24" s="41" t="str">
        <f t="shared" si="1"/>
        <v>X</v>
      </c>
      <c r="R24" s="2"/>
    </row>
    <row r="25" spans="1:18" ht="30" customHeight="1">
      <c r="A25" s="42">
        <v>15</v>
      </c>
      <c r="B25" s="28">
        <v>40674</v>
      </c>
      <c r="C25" s="29"/>
      <c r="D25" s="29" t="s">
        <v>47</v>
      </c>
      <c r="E25" s="69" t="s">
        <v>45</v>
      </c>
      <c r="F25" s="69" t="s">
        <v>45</v>
      </c>
      <c r="G25" s="101"/>
      <c r="H25" s="106"/>
      <c r="I25" s="72">
        <v>18</v>
      </c>
      <c r="J25" s="72"/>
      <c r="K25" s="34"/>
      <c r="L25" s="35"/>
      <c r="M25" s="35"/>
      <c r="N25" s="39">
        <f t="shared" si="3"/>
        <v>18</v>
      </c>
      <c r="O25" s="43"/>
      <c r="P25" s="41" t="str">
        <f t="shared" si="1"/>
        <v>X</v>
      </c>
      <c r="R25" s="2"/>
    </row>
    <row r="26" spans="1:18" ht="30" customHeight="1">
      <c r="A26" s="42">
        <v>16</v>
      </c>
      <c r="B26" s="28">
        <v>40675</v>
      </c>
      <c r="C26" s="29"/>
      <c r="D26" s="44" t="s">
        <v>46</v>
      </c>
      <c r="E26" s="69" t="s">
        <v>45</v>
      </c>
      <c r="F26" s="69" t="s">
        <v>45</v>
      </c>
      <c r="G26" s="102"/>
      <c r="H26" s="106">
        <f t="shared" si="2"/>
        <v>0</v>
      </c>
      <c r="I26" s="72"/>
      <c r="J26" s="72">
        <v>26.5</v>
      </c>
      <c r="K26" s="34"/>
      <c r="L26" s="35"/>
      <c r="M26" s="35"/>
      <c r="N26" s="39">
        <f t="shared" ref="N26:N95" si="5">SUM(H26:M26)</f>
        <v>26.5</v>
      </c>
      <c r="O26" s="43"/>
      <c r="P26" s="41" t="str">
        <f t="shared" si="1"/>
        <v>X</v>
      </c>
      <c r="R26" s="2"/>
    </row>
    <row r="27" spans="1:18" ht="30" customHeight="1">
      <c r="A27" s="42">
        <v>17</v>
      </c>
      <c r="B27" s="28">
        <v>40676</v>
      </c>
      <c r="C27" s="29"/>
      <c r="D27" s="29" t="s">
        <v>55</v>
      </c>
      <c r="E27" s="69" t="s">
        <v>45</v>
      </c>
      <c r="F27" s="69" t="s">
        <v>45</v>
      </c>
      <c r="G27" s="102"/>
      <c r="H27" s="106"/>
      <c r="I27" s="72"/>
      <c r="J27" s="72"/>
      <c r="K27" s="34"/>
      <c r="L27" s="35">
        <v>82</v>
      </c>
      <c r="M27" s="35"/>
      <c r="N27" s="39">
        <f t="shared" si="5"/>
        <v>82</v>
      </c>
      <c r="O27" s="43">
        <v>82</v>
      </c>
      <c r="P27" s="41" t="str">
        <f t="shared" si="1"/>
        <v>X</v>
      </c>
      <c r="R27" s="2"/>
    </row>
    <row r="28" spans="1:18" ht="30" customHeight="1">
      <c r="A28" s="42">
        <v>18</v>
      </c>
      <c r="B28" s="28">
        <v>40679</v>
      </c>
      <c r="C28" s="29"/>
      <c r="D28" s="44" t="s">
        <v>47</v>
      </c>
      <c r="E28" s="69" t="s">
        <v>45</v>
      </c>
      <c r="F28" s="69" t="s">
        <v>45</v>
      </c>
      <c r="G28" s="102"/>
      <c r="H28" s="106">
        <f t="shared" si="2"/>
        <v>0</v>
      </c>
      <c r="I28" s="72">
        <v>6</v>
      </c>
      <c r="J28" s="72"/>
      <c r="K28" s="34"/>
      <c r="L28" s="35"/>
      <c r="M28" s="35"/>
      <c r="N28" s="39">
        <f t="shared" si="5"/>
        <v>6</v>
      </c>
      <c r="O28" s="43"/>
      <c r="P28" s="41" t="str">
        <f t="shared" si="1"/>
        <v>X</v>
      </c>
      <c r="R28" s="2"/>
    </row>
    <row r="29" spans="1:18" ht="30" customHeight="1">
      <c r="A29" s="42">
        <v>19</v>
      </c>
      <c r="B29" s="28">
        <v>40679</v>
      </c>
      <c r="C29" s="29"/>
      <c r="D29" s="44" t="s">
        <v>46</v>
      </c>
      <c r="E29" s="69" t="s">
        <v>45</v>
      </c>
      <c r="F29" s="69" t="s">
        <v>45</v>
      </c>
      <c r="G29" s="102"/>
      <c r="H29" s="106">
        <f t="shared" si="2"/>
        <v>0</v>
      </c>
      <c r="I29" s="72"/>
      <c r="J29" s="72">
        <v>9.1</v>
      </c>
      <c r="K29" s="34"/>
      <c r="L29" s="35"/>
      <c r="M29" s="35"/>
      <c r="N29" s="39">
        <f t="shared" si="5"/>
        <v>9.1</v>
      </c>
      <c r="O29" s="43"/>
      <c r="P29" s="41" t="str">
        <f t="shared" si="1"/>
        <v>X</v>
      </c>
      <c r="R29" s="2"/>
    </row>
    <row r="30" spans="1:18" ht="30" customHeight="1">
      <c r="A30" s="42">
        <v>20</v>
      </c>
      <c r="B30" s="28">
        <v>40679</v>
      </c>
      <c r="C30" s="29"/>
      <c r="D30" s="44" t="s">
        <v>46</v>
      </c>
      <c r="E30" s="69" t="s">
        <v>45</v>
      </c>
      <c r="F30" s="69" t="s">
        <v>45</v>
      </c>
      <c r="G30" s="102"/>
      <c r="H30" s="106">
        <f t="shared" si="2"/>
        <v>0</v>
      </c>
      <c r="I30" s="72"/>
      <c r="J30" s="72">
        <v>8</v>
      </c>
      <c r="K30" s="34"/>
      <c r="L30" s="35"/>
      <c r="M30" s="35"/>
      <c r="N30" s="39">
        <f t="shared" si="5"/>
        <v>8</v>
      </c>
      <c r="O30" s="43"/>
      <c r="P30" s="41" t="str">
        <f t="shared" si="1"/>
        <v>X</v>
      </c>
      <c r="R30" s="2"/>
    </row>
    <row r="31" spans="1:18" ht="30" customHeight="1">
      <c r="A31" s="42">
        <v>21</v>
      </c>
      <c r="B31" s="28">
        <v>40680</v>
      </c>
      <c r="C31" s="29"/>
      <c r="D31" s="44" t="s">
        <v>46</v>
      </c>
      <c r="E31" s="69" t="s">
        <v>45</v>
      </c>
      <c r="F31" s="69" t="s">
        <v>45</v>
      </c>
      <c r="G31" s="102"/>
      <c r="H31" s="106">
        <f t="shared" si="2"/>
        <v>0</v>
      </c>
      <c r="I31" s="72"/>
      <c r="J31" s="72">
        <v>8.1999999999999993</v>
      </c>
      <c r="K31" s="34"/>
      <c r="L31" s="35"/>
      <c r="M31" s="35"/>
      <c r="N31" s="39">
        <f t="shared" si="5"/>
        <v>8.1999999999999993</v>
      </c>
      <c r="O31" s="43"/>
      <c r="P31" s="41" t="str">
        <f t="shared" si="1"/>
        <v>X</v>
      </c>
      <c r="R31" s="2"/>
    </row>
    <row r="32" spans="1:18" ht="30" customHeight="1">
      <c r="A32" s="42">
        <v>22</v>
      </c>
      <c r="B32" s="28">
        <v>40680</v>
      </c>
      <c r="C32" s="29"/>
      <c r="D32" s="44" t="s">
        <v>47</v>
      </c>
      <c r="E32" s="69" t="s">
        <v>45</v>
      </c>
      <c r="F32" s="69" t="s">
        <v>45</v>
      </c>
      <c r="G32" s="102"/>
      <c r="H32" s="106"/>
      <c r="I32" s="72">
        <v>12</v>
      </c>
      <c r="J32" s="72"/>
      <c r="K32" s="34"/>
      <c r="L32" s="35"/>
      <c r="M32" s="35"/>
      <c r="N32" s="39">
        <f t="shared" si="5"/>
        <v>12</v>
      </c>
      <c r="O32" s="43"/>
      <c r="P32" s="41" t="str">
        <f t="shared" si="1"/>
        <v>X</v>
      </c>
      <c r="R32" s="2"/>
    </row>
    <row r="33" spans="1:18" ht="30" customHeight="1">
      <c r="A33" s="42">
        <v>23</v>
      </c>
      <c r="B33" s="28">
        <v>40680</v>
      </c>
      <c r="C33" s="29"/>
      <c r="D33" s="44" t="s">
        <v>46</v>
      </c>
      <c r="E33" s="69" t="s">
        <v>45</v>
      </c>
      <c r="F33" s="69" t="s">
        <v>45</v>
      </c>
      <c r="G33" s="102"/>
      <c r="H33" s="106"/>
      <c r="I33" s="72"/>
      <c r="J33" s="72">
        <v>8</v>
      </c>
      <c r="K33" s="34"/>
      <c r="L33" s="35"/>
      <c r="M33" s="35"/>
      <c r="N33" s="39">
        <f t="shared" si="5"/>
        <v>8</v>
      </c>
      <c r="O33" s="43"/>
      <c r="P33" s="41" t="str">
        <f t="shared" si="1"/>
        <v>X</v>
      </c>
      <c r="R33" s="2"/>
    </row>
    <row r="34" spans="1:18" ht="30" customHeight="1">
      <c r="A34" s="42">
        <v>24</v>
      </c>
      <c r="B34" s="28">
        <v>40681</v>
      </c>
      <c r="C34" s="29"/>
      <c r="D34" s="44" t="s">
        <v>57</v>
      </c>
      <c r="E34" s="69" t="s">
        <v>45</v>
      </c>
      <c r="F34" s="69" t="s">
        <v>45</v>
      </c>
      <c r="G34" s="102"/>
      <c r="H34" s="106"/>
      <c r="I34" s="72"/>
      <c r="J34" s="72"/>
      <c r="K34" s="34"/>
      <c r="L34" s="35"/>
      <c r="M34" s="35">
        <v>16</v>
      </c>
      <c r="N34" s="39">
        <f t="shared" si="5"/>
        <v>16</v>
      </c>
      <c r="O34" s="43">
        <v>16</v>
      </c>
      <c r="P34" s="41" t="str">
        <f t="shared" si="1"/>
        <v>X</v>
      </c>
      <c r="R34" s="2"/>
    </row>
    <row r="35" spans="1:18" ht="30" customHeight="1">
      <c r="A35" s="42">
        <v>25</v>
      </c>
      <c r="B35" s="28">
        <v>40681</v>
      </c>
      <c r="C35" s="29"/>
      <c r="D35" s="44" t="s">
        <v>46</v>
      </c>
      <c r="E35" s="69" t="s">
        <v>45</v>
      </c>
      <c r="F35" s="69" t="s">
        <v>45</v>
      </c>
      <c r="G35" s="102"/>
      <c r="H35" s="106"/>
      <c r="I35" s="72"/>
      <c r="J35" s="72">
        <v>7</v>
      </c>
      <c r="K35" s="34"/>
      <c r="L35" s="35"/>
      <c r="M35" s="35"/>
      <c r="N35" s="39">
        <f t="shared" si="5"/>
        <v>7</v>
      </c>
      <c r="O35" s="43"/>
      <c r="P35" s="41" t="str">
        <f t="shared" si="1"/>
        <v>X</v>
      </c>
      <c r="R35" s="2"/>
    </row>
    <row r="36" spans="1:18" ht="30" customHeight="1">
      <c r="A36" s="42">
        <v>26</v>
      </c>
      <c r="B36" s="28">
        <v>40681</v>
      </c>
      <c r="C36" s="29"/>
      <c r="D36" s="44" t="s">
        <v>46</v>
      </c>
      <c r="E36" s="69" t="s">
        <v>45</v>
      </c>
      <c r="F36" s="69" t="s">
        <v>45</v>
      </c>
      <c r="G36" s="102"/>
      <c r="H36" s="106"/>
      <c r="I36" s="72"/>
      <c r="J36" s="72">
        <v>14.3</v>
      </c>
      <c r="K36" s="34"/>
      <c r="L36" s="35"/>
      <c r="M36" s="35"/>
      <c r="N36" s="39">
        <f t="shared" si="5"/>
        <v>14.3</v>
      </c>
      <c r="O36" s="43"/>
      <c r="P36" s="41" t="str">
        <f t="shared" si="1"/>
        <v>X</v>
      </c>
      <c r="R36" s="2"/>
    </row>
    <row r="37" spans="1:18" ht="30" customHeight="1">
      <c r="A37" s="42">
        <v>27</v>
      </c>
      <c r="B37" s="28">
        <v>40682</v>
      </c>
      <c r="C37" s="29"/>
      <c r="D37" s="44" t="s">
        <v>46</v>
      </c>
      <c r="E37" s="69" t="s">
        <v>45</v>
      </c>
      <c r="F37" s="69" t="s">
        <v>45</v>
      </c>
      <c r="G37" s="102"/>
      <c r="H37" s="106"/>
      <c r="I37" s="72"/>
      <c r="J37" s="72">
        <v>13.5</v>
      </c>
      <c r="K37" s="34"/>
      <c r="L37" s="35"/>
      <c r="M37" s="35"/>
      <c r="N37" s="39">
        <f t="shared" si="5"/>
        <v>13.5</v>
      </c>
      <c r="O37" s="43"/>
      <c r="P37" s="41" t="str">
        <f t="shared" si="1"/>
        <v>X</v>
      </c>
      <c r="R37" s="2"/>
    </row>
    <row r="38" spans="1:18" ht="30" customHeight="1">
      <c r="A38" s="42">
        <v>28</v>
      </c>
      <c r="B38" s="28">
        <v>40682</v>
      </c>
      <c r="C38" s="29"/>
      <c r="D38" s="44" t="s">
        <v>47</v>
      </c>
      <c r="E38" s="69" t="s">
        <v>45</v>
      </c>
      <c r="F38" s="69" t="s">
        <v>45</v>
      </c>
      <c r="G38" s="102"/>
      <c r="H38" s="106"/>
      <c r="I38" s="72">
        <v>12</v>
      </c>
      <c r="J38" s="72"/>
      <c r="K38" s="34"/>
      <c r="L38" s="35"/>
      <c r="M38" s="35"/>
      <c r="N38" s="39">
        <f t="shared" si="5"/>
        <v>12</v>
      </c>
      <c r="O38" s="43"/>
      <c r="P38" s="41" t="str">
        <f t="shared" si="1"/>
        <v>X</v>
      </c>
      <c r="R38" s="2"/>
    </row>
    <row r="39" spans="1:18" ht="30" customHeight="1">
      <c r="A39" s="42">
        <v>29</v>
      </c>
      <c r="B39" s="28">
        <v>40682</v>
      </c>
      <c r="C39" s="29"/>
      <c r="D39" s="44" t="s">
        <v>46</v>
      </c>
      <c r="E39" s="69" t="s">
        <v>45</v>
      </c>
      <c r="F39" s="69" t="s">
        <v>45</v>
      </c>
      <c r="G39" s="102"/>
      <c r="H39" s="106"/>
      <c r="I39" s="72"/>
      <c r="J39" s="72">
        <v>11.4</v>
      </c>
      <c r="K39" s="34"/>
      <c r="L39" s="35"/>
      <c r="M39" s="35"/>
      <c r="N39" s="39">
        <f t="shared" si="5"/>
        <v>11.4</v>
      </c>
      <c r="O39" s="43"/>
      <c r="P39" s="41" t="str">
        <f t="shared" si="1"/>
        <v>X</v>
      </c>
      <c r="R39" s="2"/>
    </row>
    <row r="40" spans="1:18" ht="30" customHeight="1">
      <c r="A40" s="42">
        <v>30</v>
      </c>
      <c r="B40" s="28">
        <v>40683</v>
      </c>
      <c r="C40" s="29"/>
      <c r="D40" s="29" t="s">
        <v>55</v>
      </c>
      <c r="E40" s="69" t="s">
        <v>45</v>
      </c>
      <c r="F40" s="69" t="s">
        <v>45</v>
      </c>
      <c r="G40" s="102"/>
      <c r="H40" s="106"/>
      <c r="I40" s="72"/>
      <c r="J40" s="72"/>
      <c r="K40" s="34"/>
      <c r="L40" s="35">
        <v>82</v>
      </c>
      <c r="M40" s="35"/>
      <c r="N40" s="39">
        <f t="shared" si="5"/>
        <v>82</v>
      </c>
      <c r="O40" s="43">
        <v>82</v>
      </c>
      <c r="P40" s="41" t="str">
        <f t="shared" si="1"/>
        <v>X</v>
      </c>
      <c r="R40" s="2"/>
    </row>
    <row r="41" spans="1:18" ht="30" customHeight="1">
      <c r="A41" s="42">
        <v>31</v>
      </c>
      <c r="B41" s="28">
        <v>40683</v>
      </c>
      <c r="C41" s="29"/>
      <c r="D41" s="44" t="s">
        <v>46</v>
      </c>
      <c r="E41" s="69" t="s">
        <v>45</v>
      </c>
      <c r="F41" s="69" t="s">
        <v>45</v>
      </c>
      <c r="G41" s="102"/>
      <c r="H41" s="106"/>
      <c r="I41" s="72"/>
      <c r="J41" s="72">
        <v>10</v>
      </c>
      <c r="K41" s="34"/>
      <c r="L41" s="35"/>
      <c r="M41" s="35"/>
      <c r="N41" s="39">
        <f t="shared" si="5"/>
        <v>10</v>
      </c>
      <c r="O41" s="43"/>
      <c r="P41" s="41" t="str">
        <f t="shared" si="1"/>
        <v>X</v>
      </c>
      <c r="R41" s="2"/>
    </row>
    <row r="42" spans="1:18" ht="30" customHeight="1">
      <c r="A42" s="42">
        <v>32</v>
      </c>
      <c r="B42" s="28">
        <v>40683</v>
      </c>
      <c r="C42" s="29"/>
      <c r="D42" s="44" t="s">
        <v>47</v>
      </c>
      <c r="E42" s="69" t="s">
        <v>45</v>
      </c>
      <c r="F42" s="69" t="s">
        <v>45</v>
      </c>
      <c r="G42" s="102"/>
      <c r="H42" s="106"/>
      <c r="I42" s="72">
        <v>12</v>
      </c>
      <c r="J42" s="72"/>
      <c r="K42" s="34"/>
      <c r="L42" s="35"/>
      <c r="M42" s="35"/>
      <c r="N42" s="39">
        <f t="shared" si="5"/>
        <v>12</v>
      </c>
      <c r="O42" s="43"/>
      <c r="P42" s="41" t="str">
        <f t="shared" si="1"/>
        <v>X</v>
      </c>
      <c r="R42" s="2"/>
    </row>
    <row r="43" spans="1:18" ht="30" customHeight="1">
      <c r="A43" s="42">
        <v>33</v>
      </c>
      <c r="B43" s="28">
        <v>40685</v>
      </c>
      <c r="C43" s="29"/>
      <c r="D43" s="44" t="s">
        <v>46</v>
      </c>
      <c r="E43" s="69" t="s">
        <v>45</v>
      </c>
      <c r="F43" s="69" t="s">
        <v>45</v>
      </c>
      <c r="G43" s="102"/>
      <c r="H43" s="106"/>
      <c r="I43" s="72"/>
      <c r="J43" s="72">
        <v>9.3000000000000007</v>
      </c>
      <c r="K43" s="34"/>
      <c r="L43" s="35"/>
      <c r="M43" s="35"/>
      <c r="N43" s="39">
        <f t="shared" si="5"/>
        <v>9.3000000000000007</v>
      </c>
      <c r="O43" s="43"/>
      <c r="P43" s="41" t="str">
        <f t="shared" si="1"/>
        <v>X</v>
      </c>
      <c r="R43" s="2"/>
    </row>
    <row r="44" spans="1:18" ht="30" customHeight="1">
      <c r="A44" s="42">
        <v>34</v>
      </c>
      <c r="B44" s="28">
        <v>40686</v>
      </c>
      <c r="C44" s="29"/>
      <c r="D44" s="44" t="s">
        <v>47</v>
      </c>
      <c r="E44" s="69" t="s">
        <v>45</v>
      </c>
      <c r="F44" s="69" t="s">
        <v>45</v>
      </c>
      <c r="G44" s="102"/>
      <c r="H44" s="106"/>
      <c r="I44" s="72">
        <v>6</v>
      </c>
      <c r="J44" s="72"/>
      <c r="K44" s="34"/>
      <c r="L44" s="35"/>
      <c r="M44" s="35"/>
      <c r="N44" s="39">
        <f t="shared" si="5"/>
        <v>6</v>
      </c>
      <c r="O44" s="43"/>
      <c r="P44" s="41" t="str">
        <f t="shared" si="1"/>
        <v>X</v>
      </c>
      <c r="R44" s="2"/>
    </row>
    <row r="45" spans="1:18" ht="34.5" customHeight="1">
      <c r="A45" s="42">
        <v>35</v>
      </c>
      <c r="B45" s="28">
        <v>40686</v>
      </c>
      <c r="C45" s="29"/>
      <c r="D45" s="44" t="s">
        <v>47</v>
      </c>
      <c r="E45" s="69" t="s">
        <v>45</v>
      </c>
      <c r="F45" s="69" t="s">
        <v>45</v>
      </c>
      <c r="G45" s="102"/>
      <c r="H45" s="106"/>
      <c r="I45" s="72">
        <v>12</v>
      </c>
      <c r="J45" s="72"/>
      <c r="K45" s="34"/>
      <c r="L45" s="35"/>
      <c r="M45" s="35"/>
      <c r="N45" s="39">
        <f t="shared" si="5"/>
        <v>12</v>
      </c>
      <c r="O45" s="43"/>
      <c r="P45" s="41" t="str">
        <f t="shared" si="1"/>
        <v>X</v>
      </c>
      <c r="R45" s="2"/>
    </row>
    <row r="46" spans="1:18" ht="30" hidden="1" customHeight="1">
      <c r="A46" s="42">
        <v>26</v>
      </c>
      <c r="B46" s="28"/>
      <c r="C46" s="29"/>
      <c r="D46" s="44"/>
      <c r="E46" s="69"/>
      <c r="F46" s="69"/>
      <c r="G46" s="102"/>
      <c r="H46" s="72"/>
      <c r="I46" s="72"/>
      <c r="J46" s="72"/>
      <c r="K46" s="34"/>
      <c r="L46" s="35"/>
      <c r="M46" s="35"/>
      <c r="N46" s="39">
        <f t="shared" si="5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27</v>
      </c>
      <c r="B47" s="28"/>
      <c r="C47" s="29"/>
      <c r="D47" s="44"/>
      <c r="E47" s="69"/>
      <c r="F47" s="69"/>
      <c r="G47" s="102"/>
      <c r="H47" s="72"/>
      <c r="I47" s="72"/>
      <c r="J47" s="72"/>
      <c r="K47" s="34"/>
      <c r="L47" s="35"/>
      <c r="M47" s="35"/>
      <c r="N47" s="39">
        <f t="shared" si="5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28</v>
      </c>
      <c r="B48" s="28"/>
      <c r="C48" s="29"/>
      <c r="D48" s="44"/>
      <c r="E48" s="69"/>
      <c r="F48" s="69"/>
      <c r="G48" s="102"/>
      <c r="H48" s="72"/>
      <c r="I48" s="72"/>
      <c r="J48" s="72"/>
      <c r="K48" s="34"/>
      <c r="L48" s="35"/>
      <c r="M48" s="35"/>
      <c r="N48" s="39">
        <f t="shared" si="5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29</v>
      </c>
      <c r="B49" s="28"/>
      <c r="C49" s="29"/>
      <c r="D49" s="44"/>
      <c r="E49" s="69"/>
      <c r="F49" s="69"/>
      <c r="G49" s="102"/>
      <c r="H49" s="72"/>
      <c r="I49" s="72"/>
      <c r="J49" s="72"/>
      <c r="K49" s="34"/>
      <c r="L49" s="35"/>
      <c r="M49" s="35"/>
      <c r="N49" s="39">
        <f t="shared" si="5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30</v>
      </c>
      <c r="B50" s="28"/>
      <c r="C50" s="29"/>
      <c r="D50" s="44"/>
      <c r="E50" s="69"/>
      <c r="F50" s="69"/>
      <c r="G50" s="102"/>
      <c r="H50" s="72"/>
      <c r="I50" s="72"/>
      <c r="J50" s="72"/>
      <c r="K50" s="34"/>
      <c r="L50" s="35"/>
      <c r="M50" s="35"/>
      <c r="N50" s="39">
        <f t="shared" si="5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31</v>
      </c>
      <c r="B51" s="28"/>
      <c r="C51" s="29"/>
      <c r="D51" s="44"/>
      <c r="E51" s="69"/>
      <c r="F51" s="69"/>
      <c r="G51" s="102"/>
      <c r="H51" s="72"/>
      <c r="I51" s="72"/>
      <c r="J51" s="72"/>
      <c r="K51" s="34"/>
      <c r="L51" s="35"/>
      <c r="M51" s="35"/>
      <c r="N51" s="39">
        <f t="shared" si="5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32</v>
      </c>
      <c r="B52" s="28"/>
      <c r="C52" s="29"/>
      <c r="D52" s="44"/>
      <c r="E52" s="69"/>
      <c r="F52" s="69"/>
      <c r="G52" s="102"/>
      <c r="H52" s="72"/>
      <c r="I52" s="72"/>
      <c r="J52" s="72"/>
      <c r="K52" s="34"/>
      <c r="L52" s="35"/>
      <c r="M52" s="35"/>
      <c r="N52" s="39">
        <f t="shared" si="5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33</v>
      </c>
      <c r="B53" s="28"/>
      <c r="C53" s="29"/>
      <c r="D53" s="44"/>
      <c r="E53" s="69"/>
      <c r="F53" s="69"/>
      <c r="G53" s="102"/>
      <c r="H53" s="72"/>
      <c r="I53" s="72"/>
      <c r="J53" s="72"/>
      <c r="K53" s="34"/>
      <c r="L53" s="35"/>
      <c r="M53" s="35"/>
      <c r="N53" s="39">
        <f t="shared" si="5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34</v>
      </c>
      <c r="B54" s="28"/>
      <c r="C54" s="29"/>
      <c r="D54" s="44"/>
      <c r="E54" s="69"/>
      <c r="F54" s="69"/>
      <c r="G54" s="102"/>
      <c r="H54" s="72"/>
      <c r="I54" s="72"/>
      <c r="J54" s="72"/>
      <c r="K54" s="34"/>
      <c r="L54" s="35"/>
      <c r="M54" s="35"/>
      <c r="N54" s="39">
        <f t="shared" si="5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35</v>
      </c>
      <c r="B55" s="28"/>
      <c r="C55" s="29"/>
      <c r="D55" s="44"/>
      <c r="E55" s="69"/>
      <c r="F55" s="69"/>
      <c r="G55" s="102"/>
      <c r="H55" s="72"/>
      <c r="I55" s="72"/>
      <c r="J55" s="72"/>
      <c r="K55" s="34"/>
      <c r="L55" s="35"/>
      <c r="M55" s="35"/>
      <c r="N55" s="39">
        <f t="shared" si="5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36</v>
      </c>
      <c r="B56" s="28"/>
      <c r="C56" s="29"/>
      <c r="D56" s="44"/>
      <c r="E56" s="69"/>
      <c r="F56" s="69"/>
      <c r="G56" s="102"/>
      <c r="H56" s="72"/>
      <c r="I56" s="72"/>
      <c r="J56" s="72"/>
      <c r="K56" s="34"/>
      <c r="L56" s="35"/>
      <c r="M56" s="35"/>
      <c r="N56" s="39">
        <f t="shared" si="5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37</v>
      </c>
      <c r="B57" s="28"/>
      <c r="C57" s="29"/>
      <c r="D57" s="44"/>
      <c r="E57" s="69"/>
      <c r="F57" s="69"/>
      <c r="G57" s="102"/>
      <c r="H57" s="72"/>
      <c r="I57" s="72"/>
      <c r="J57" s="72"/>
      <c r="K57" s="34"/>
      <c r="L57" s="35"/>
      <c r="M57" s="35"/>
      <c r="N57" s="39">
        <f t="shared" si="5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38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5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39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5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40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5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41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5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42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5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43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5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44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5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45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5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46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5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47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5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48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5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49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5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50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5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51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5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52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5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53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5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54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5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55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5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56</v>
      </c>
      <c r="B76" s="28"/>
      <c r="C76" s="29"/>
      <c r="D76" s="44"/>
      <c r="E76" s="69"/>
      <c r="F76" s="69"/>
      <c r="G76" s="102"/>
      <c r="H76" s="72">
        <f t="shared" si="2"/>
        <v>0</v>
      </c>
      <c r="I76" s="72"/>
      <c r="J76" s="72"/>
      <c r="K76" s="34"/>
      <c r="L76" s="35"/>
      <c r="M76" s="35"/>
      <c r="N76" s="39">
        <f t="shared" si="5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57</v>
      </c>
      <c r="B77" s="28"/>
      <c r="C77" s="29"/>
      <c r="D77" s="44"/>
      <c r="E77" s="69"/>
      <c r="F77" s="69"/>
      <c r="G77" s="102"/>
      <c r="H77" s="72">
        <f t="shared" si="2"/>
        <v>0</v>
      </c>
      <c r="I77" s="72"/>
      <c r="J77" s="72"/>
      <c r="K77" s="34"/>
      <c r="L77" s="35"/>
      <c r="M77" s="35"/>
      <c r="N77" s="39">
        <f t="shared" si="5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58</v>
      </c>
      <c r="B78" s="28"/>
      <c r="C78" s="29"/>
      <c r="D78" s="44"/>
      <c r="E78" s="69"/>
      <c r="F78" s="69"/>
      <c r="G78" s="102"/>
      <c r="H78" s="72">
        <f t="shared" si="2"/>
        <v>0</v>
      </c>
      <c r="I78" s="72"/>
      <c r="J78" s="72"/>
      <c r="K78" s="34"/>
      <c r="L78" s="35"/>
      <c r="M78" s="35"/>
      <c r="N78" s="39">
        <f t="shared" si="5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59</v>
      </c>
      <c r="B79" s="28"/>
      <c r="C79" s="29"/>
      <c r="D79" s="44"/>
      <c r="E79" s="69"/>
      <c r="F79" s="69"/>
      <c r="G79" s="102"/>
      <c r="H79" s="72">
        <f t="shared" si="2"/>
        <v>0</v>
      </c>
      <c r="I79" s="72"/>
      <c r="J79" s="72"/>
      <c r="K79" s="34"/>
      <c r="L79" s="35"/>
      <c r="M79" s="35"/>
      <c r="N79" s="39">
        <f t="shared" si="5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60</v>
      </c>
      <c r="B80" s="28"/>
      <c r="C80" s="29"/>
      <c r="D80" s="44"/>
      <c r="E80" s="69"/>
      <c r="F80" s="69"/>
      <c r="G80" s="102"/>
      <c r="H80" s="72">
        <f t="shared" si="2"/>
        <v>0</v>
      </c>
      <c r="I80" s="72"/>
      <c r="J80" s="72"/>
      <c r="K80" s="34"/>
      <c r="L80" s="35"/>
      <c r="M80" s="35"/>
      <c r="N80" s="39">
        <f t="shared" si="5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61</v>
      </c>
      <c r="B81" s="28"/>
      <c r="C81" s="29"/>
      <c r="D81" s="44"/>
      <c r="E81" s="69"/>
      <c r="F81" s="69"/>
      <c r="G81" s="102"/>
      <c r="H81" s="72">
        <f t="shared" si="2"/>
        <v>0</v>
      </c>
      <c r="I81" s="72"/>
      <c r="J81" s="72"/>
      <c r="K81" s="34"/>
      <c r="L81" s="35"/>
      <c r="M81" s="35"/>
      <c r="N81" s="39">
        <f t="shared" si="5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62</v>
      </c>
      <c r="B82" s="28"/>
      <c r="C82" s="29"/>
      <c r="D82" s="44"/>
      <c r="E82" s="69"/>
      <c r="F82" s="69"/>
      <c r="G82" s="102"/>
      <c r="H82" s="72">
        <f t="shared" si="2"/>
        <v>0</v>
      </c>
      <c r="I82" s="72"/>
      <c r="J82" s="72"/>
      <c r="K82" s="34"/>
      <c r="L82" s="35"/>
      <c r="M82" s="35"/>
      <c r="N82" s="39">
        <f t="shared" si="5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63</v>
      </c>
      <c r="B83" s="28"/>
      <c r="C83" s="29"/>
      <c r="D83" s="44"/>
      <c r="E83" s="69"/>
      <c r="F83" s="69"/>
      <c r="G83" s="102"/>
      <c r="H83" s="72">
        <f t="shared" si="2"/>
        <v>0</v>
      </c>
      <c r="I83" s="72"/>
      <c r="J83" s="72"/>
      <c r="K83" s="34"/>
      <c r="L83" s="35"/>
      <c r="M83" s="35"/>
      <c r="N83" s="39">
        <f t="shared" si="5"/>
        <v>0</v>
      </c>
      <c r="O83" s="43"/>
      <c r="P83" s="41" t="str">
        <f t="shared" si="1"/>
        <v/>
      </c>
      <c r="R83" s="2"/>
    </row>
    <row r="84" spans="1:18" ht="30" hidden="1" customHeight="1">
      <c r="A84" s="42">
        <v>64</v>
      </c>
      <c r="B84" s="28"/>
      <c r="C84" s="29"/>
      <c r="D84" s="44"/>
      <c r="E84" s="69"/>
      <c r="F84" s="69"/>
      <c r="G84" s="102"/>
      <c r="H84" s="72">
        <f t="shared" si="2"/>
        <v>0</v>
      </c>
      <c r="I84" s="72"/>
      <c r="J84" s="72"/>
      <c r="K84" s="34"/>
      <c r="L84" s="35"/>
      <c r="M84" s="35"/>
      <c r="N84" s="39">
        <f t="shared" si="5"/>
        <v>0</v>
      </c>
      <c r="O84" s="43"/>
      <c r="P84" s="41" t="str">
        <f t="shared" si="1"/>
        <v/>
      </c>
      <c r="R84" s="2"/>
    </row>
    <row r="85" spans="1:18" ht="30" hidden="1" customHeight="1">
      <c r="A85" s="42">
        <v>65</v>
      </c>
      <c r="B85" s="28"/>
      <c r="C85" s="29"/>
      <c r="D85" s="44"/>
      <c r="E85" s="69"/>
      <c r="F85" s="69"/>
      <c r="G85" s="102"/>
      <c r="H85" s="72">
        <f t="shared" si="2"/>
        <v>0</v>
      </c>
      <c r="I85" s="72"/>
      <c r="J85" s="72"/>
      <c r="K85" s="34"/>
      <c r="L85" s="35"/>
      <c r="M85" s="35"/>
      <c r="N85" s="39">
        <f t="shared" si="5"/>
        <v>0</v>
      </c>
      <c r="O85" s="43"/>
      <c r="P85" s="41" t="str">
        <f t="shared" si="1"/>
        <v/>
      </c>
      <c r="R85" s="2"/>
    </row>
    <row r="86" spans="1:18" ht="30" hidden="1" customHeight="1">
      <c r="A86" s="42">
        <v>66</v>
      </c>
      <c r="B86" s="28"/>
      <c r="C86" s="29"/>
      <c r="D86" s="44"/>
      <c r="E86" s="69"/>
      <c r="F86" s="69"/>
      <c r="G86" s="102"/>
      <c r="H86" s="72">
        <f t="shared" si="2"/>
        <v>0</v>
      </c>
      <c r="I86" s="72"/>
      <c r="J86" s="72"/>
      <c r="K86" s="34"/>
      <c r="L86" s="35"/>
      <c r="M86" s="35"/>
      <c r="N86" s="39">
        <f t="shared" si="5"/>
        <v>0</v>
      </c>
      <c r="O86" s="43"/>
      <c r="P86" s="41" t="str">
        <f t="shared" si="1"/>
        <v/>
      </c>
      <c r="R86" s="2"/>
    </row>
    <row r="87" spans="1:18" ht="30" hidden="1" customHeight="1">
      <c r="A87" s="42">
        <v>67</v>
      </c>
      <c r="B87" s="28"/>
      <c r="C87" s="29"/>
      <c r="D87" s="44"/>
      <c r="E87" s="69"/>
      <c r="F87" s="69"/>
      <c r="G87" s="103"/>
      <c r="H87" s="72">
        <f t="shared" si="2"/>
        <v>0</v>
      </c>
      <c r="I87" s="72"/>
      <c r="J87" s="72"/>
      <c r="K87" s="34"/>
      <c r="L87" s="35"/>
      <c r="M87" s="35"/>
      <c r="N87" s="39">
        <f t="shared" si="5"/>
        <v>0</v>
      </c>
      <c r="O87" s="43"/>
      <c r="P87" s="41" t="str">
        <f t="shared" si="1"/>
        <v/>
      </c>
      <c r="R87" s="2"/>
    </row>
    <row r="88" spans="1:18" ht="30" hidden="1" customHeight="1">
      <c r="A88" s="42">
        <v>68</v>
      </c>
      <c r="B88" s="28"/>
      <c r="C88" s="29"/>
      <c r="D88" s="44"/>
      <c r="E88" s="69"/>
      <c r="F88" s="69"/>
      <c r="G88" s="103"/>
      <c r="H88" s="72">
        <f t="shared" si="2"/>
        <v>0</v>
      </c>
      <c r="I88" s="72"/>
      <c r="J88" s="72"/>
      <c r="K88" s="35"/>
      <c r="L88" s="35"/>
      <c r="M88" s="35"/>
      <c r="N88" s="39">
        <f t="shared" si="5"/>
        <v>0</v>
      </c>
      <c r="O88" s="43"/>
      <c r="P88" s="41" t="str">
        <f t="shared" si="1"/>
        <v/>
      </c>
      <c r="R88" s="2"/>
    </row>
    <row r="89" spans="1:18" ht="30" hidden="1" customHeight="1">
      <c r="A89" s="42">
        <v>69</v>
      </c>
      <c r="B89" s="47"/>
      <c r="C89" s="29"/>
      <c r="D89" s="44"/>
      <c r="E89" s="44"/>
      <c r="F89" s="70"/>
      <c r="G89" s="104"/>
      <c r="H89" s="73">
        <f t="shared" si="2"/>
        <v>0</v>
      </c>
      <c r="I89" s="73"/>
      <c r="J89" s="73"/>
      <c r="K89" s="48"/>
      <c r="L89" s="35"/>
      <c r="M89" s="35"/>
      <c r="N89" s="39">
        <f t="shared" si="5"/>
        <v>0</v>
      </c>
      <c r="O89" s="43"/>
      <c r="P89" s="41" t="str">
        <f t="shared" si="1"/>
        <v/>
      </c>
      <c r="R89" s="2"/>
    </row>
    <row r="90" spans="1:18" ht="30" hidden="1" customHeight="1">
      <c r="A90" s="42">
        <v>70</v>
      </c>
      <c r="B90" s="47"/>
      <c r="C90" s="29"/>
      <c r="D90" s="44"/>
      <c r="E90" s="44"/>
      <c r="F90" s="70"/>
      <c r="G90" s="104"/>
      <c r="H90" s="73">
        <f t="shared" si="2"/>
        <v>0</v>
      </c>
      <c r="I90" s="73"/>
      <c r="J90" s="73"/>
      <c r="K90" s="48"/>
      <c r="L90" s="35"/>
      <c r="M90" s="37"/>
      <c r="N90" s="39">
        <f t="shared" si="5"/>
        <v>0</v>
      </c>
      <c r="O90" s="43"/>
      <c r="P90" s="41" t="str">
        <f t="shared" si="1"/>
        <v/>
      </c>
      <c r="R90" s="2"/>
    </row>
    <row r="91" spans="1:18" ht="30" hidden="1" customHeight="1">
      <c r="A91" s="42">
        <v>71</v>
      </c>
      <c r="B91" s="47"/>
      <c r="C91" s="29"/>
      <c r="D91" s="44"/>
      <c r="E91" s="44"/>
      <c r="F91" s="70"/>
      <c r="G91" s="104"/>
      <c r="H91" s="73">
        <f t="shared" si="2"/>
        <v>0</v>
      </c>
      <c r="I91" s="73"/>
      <c r="J91" s="73"/>
      <c r="K91" s="48"/>
      <c r="L91" s="35"/>
      <c r="M91" s="37"/>
      <c r="N91" s="39">
        <f t="shared" si="5"/>
        <v>0</v>
      </c>
      <c r="O91" s="43"/>
      <c r="P91" s="41" t="str">
        <f t="shared" si="1"/>
        <v/>
      </c>
      <c r="R91" s="2"/>
    </row>
    <row r="92" spans="1:18" ht="30" hidden="1" customHeight="1">
      <c r="A92" s="42">
        <v>72</v>
      </c>
      <c r="B92" s="47"/>
      <c r="C92" s="29"/>
      <c r="D92" s="44"/>
      <c r="E92" s="44"/>
      <c r="F92" s="70"/>
      <c r="G92" s="104"/>
      <c r="H92" s="73">
        <f t="shared" si="2"/>
        <v>0</v>
      </c>
      <c r="I92" s="73"/>
      <c r="J92" s="73"/>
      <c r="K92" s="48"/>
      <c r="L92" s="35"/>
      <c r="M92" s="37"/>
      <c r="N92" s="39">
        <f t="shared" si="5"/>
        <v>0</v>
      </c>
      <c r="O92" s="43"/>
      <c r="P92" s="41" t="str">
        <f t="shared" si="1"/>
        <v/>
      </c>
      <c r="R92" s="2"/>
    </row>
    <row r="93" spans="1:18" ht="30" hidden="1" customHeight="1">
      <c r="A93" s="42">
        <v>73</v>
      </c>
      <c r="B93" s="47"/>
      <c r="C93" s="29"/>
      <c r="D93" s="44"/>
      <c r="E93" s="44"/>
      <c r="F93" s="70"/>
      <c r="G93" s="104"/>
      <c r="H93" s="73">
        <f t="shared" si="2"/>
        <v>0</v>
      </c>
      <c r="I93" s="73"/>
      <c r="J93" s="73"/>
      <c r="K93" s="48"/>
      <c r="L93" s="35"/>
      <c r="M93" s="37"/>
      <c r="N93" s="39">
        <f t="shared" si="5"/>
        <v>0</v>
      </c>
      <c r="O93" s="43"/>
      <c r="P93" s="41" t="str">
        <f t="shared" si="1"/>
        <v/>
      </c>
      <c r="R93" s="2"/>
    </row>
    <row r="94" spans="1:18" ht="30" customHeight="1">
      <c r="A94" s="42">
        <v>36</v>
      </c>
      <c r="B94" s="47">
        <v>40686</v>
      </c>
      <c r="C94" s="29"/>
      <c r="D94" s="29" t="s">
        <v>55</v>
      </c>
      <c r="E94" s="69" t="s">
        <v>45</v>
      </c>
      <c r="F94" s="69" t="s">
        <v>45</v>
      </c>
      <c r="G94" s="104"/>
      <c r="H94" s="106"/>
      <c r="I94" s="109"/>
      <c r="J94" s="34"/>
      <c r="K94" s="34"/>
      <c r="L94" s="68">
        <v>57</v>
      </c>
      <c r="M94" s="37"/>
      <c r="N94" s="39">
        <f t="shared" si="5"/>
        <v>57</v>
      </c>
      <c r="O94" s="43">
        <v>57</v>
      </c>
      <c r="P94" s="41"/>
      <c r="R94" s="2"/>
    </row>
    <row r="95" spans="1:18" ht="30" customHeight="1">
      <c r="A95" s="42">
        <v>37</v>
      </c>
      <c r="B95" s="47">
        <v>40687</v>
      </c>
      <c r="C95" s="29"/>
      <c r="D95" s="29" t="s">
        <v>55</v>
      </c>
      <c r="E95" s="69" t="s">
        <v>45</v>
      </c>
      <c r="F95" s="69" t="s">
        <v>45</v>
      </c>
      <c r="G95" s="104"/>
      <c r="H95" s="106"/>
      <c r="I95" s="109"/>
      <c r="J95" s="34"/>
      <c r="K95" s="34"/>
      <c r="L95" s="68">
        <v>59</v>
      </c>
      <c r="M95" s="37"/>
      <c r="N95" s="39">
        <f t="shared" si="5"/>
        <v>59</v>
      </c>
      <c r="O95" s="43">
        <v>59</v>
      </c>
      <c r="P95" s="41"/>
      <c r="R95" s="2"/>
    </row>
    <row r="96" spans="1:18" ht="30" customHeight="1">
      <c r="A96" s="42">
        <v>38</v>
      </c>
      <c r="B96" s="47">
        <v>40689</v>
      </c>
      <c r="C96" s="44"/>
      <c r="D96" s="44" t="s">
        <v>47</v>
      </c>
      <c r="E96" s="69" t="s">
        <v>45</v>
      </c>
      <c r="F96" s="69" t="s">
        <v>45</v>
      </c>
      <c r="G96" s="105"/>
      <c r="H96" s="106"/>
      <c r="I96" s="36">
        <v>12</v>
      </c>
      <c r="J96" s="34"/>
      <c r="K96" s="34"/>
      <c r="L96" s="37"/>
      <c r="M96" s="38"/>
      <c r="N96" s="39">
        <f t="shared" ref="N96:N99" si="6">SUM(H96:M96)</f>
        <v>12</v>
      </c>
      <c r="O96" s="43"/>
      <c r="P96" s="41" t="str">
        <f t="shared" ref="P96:P99" si="7">IF(F96="Milano","X","")</f>
        <v>X</v>
      </c>
      <c r="R96" s="2"/>
    </row>
    <row r="97" spans="1:18" ht="30" customHeight="1">
      <c r="A97" s="42">
        <v>39</v>
      </c>
      <c r="B97" s="47">
        <v>40693</v>
      </c>
      <c r="C97" s="44"/>
      <c r="D97" s="44" t="s">
        <v>57</v>
      </c>
      <c r="E97" s="69" t="s">
        <v>45</v>
      </c>
      <c r="F97" s="69" t="s">
        <v>45</v>
      </c>
      <c r="G97" s="105"/>
      <c r="H97" s="106"/>
      <c r="I97" s="36"/>
      <c r="J97" s="68"/>
      <c r="K97" s="68"/>
      <c r="L97" s="37"/>
      <c r="M97" s="38">
        <v>15</v>
      </c>
      <c r="N97" s="39">
        <f t="shared" si="6"/>
        <v>15</v>
      </c>
      <c r="O97" s="43">
        <v>15</v>
      </c>
      <c r="P97" s="41"/>
      <c r="R97" s="2"/>
    </row>
    <row r="98" spans="1:18" ht="30" customHeight="1">
      <c r="A98" s="42">
        <v>40</v>
      </c>
      <c r="B98" s="47">
        <v>40694</v>
      </c>
      <c r="C98" s="44"/>
      <c r="D98" s="44" t="s">
        <v>47</v>
      </c>
      <c r="E98" s="69" t="s">
        <v>45</v>
      </c>
      <c r="F98" s="69" t="s">
        <v>45</v>
      </c>
      <c r="G98" s="105"/>
      <c r="H98" s="106"/>
      <c r="I98" s="36">
        <v>12</v>
      </c>
      <c r="J98" s="36"/>
      <c r="K98" s="37"/>
      <c r="L98" s="37"/>
      <c r="M98" s="38"/>
      <c r="N98" s="39">
        <f t="shared" si="6"/>
        <v>12</v>
      </c>
      <c r="O98" s="43"/>
      <c r="P98" s="41" t="str">
        <f t="shared" si="7"/>
        <v>X</v>
      </c>
      <c r="R98" s="2"/>
    </row>
    <row r="99" spans="1:18" ht="30" customHeight="1">
      <c r="A99" s="42">
        <v>41</v>
      </c>
      <c r="B99" s="47">
        <v>40694</v>
      </c>
      <c r="C99" s="44"/>
      <c r="D99" s="44" t="s">
        <v>57</v>
      </c>
      <c r="E99" s="45" t="s">
        <v>45</v>
      </c>
      <c r="F99" s="46" t="s">
        <v>45</v>
      </c>
      <c r="G99" s="105"/>
      <c r="H99" s="106"/>
      <c r="I99" s="36"/>
      <c r="J99" s="36"/>
      <c r="K99" s="37"/>
      <c r="L99" s="37"/>
      <c r="M99" s="38">
        <v>14</v>
      </c>
      <c r="N99" s="39">
        <f t="shared" si="6"/>
        <v>14</v>
      </c>
      <c r="O99" s="43">
        <v>14</v>
      </c>
      <c r="P99" s="41" t="str">
        <f t="shared" si="7"/>
        <v>X</v>
      </c>
      <c r="R99" s="2"/>
    </row>
    <row r="101" spans="1:18">
      <c r="B101" s="107"/>
      <c r="C101" s="107"/>
      <c r="D101" s="107"/>
      <c r="E101" s="107"/>
    </row>
    <row r="102" spans="1:18">
      <c r="B102" s="107"/>
      <c r="C102" s="107"/>
      <c r="D102" s="107"/>
      <c r="E102" s="107"/>
    </row>
    <row r="106" spans="1:18">
      <c r="A106" s="84"/>
      <c r="B106" s="85"/>
      <c r="C106" s="86"/>
      <c r="D106" s="87"/>
      <c r="E106" s="87"/>
      <c r="F106" s="88"/>
      <c r="G106" s="89"/>
      <c r="H106" s="90"/>
      <c r="I106" s="91"/>
      <c r="J106" s="91"/>
      <c r="K106" s="91"/>
      <c r="L106" s="91"/>
      <c r="M106" s="91"/>
      <c r="N106" s="92"/>
      <c r="O106" s="93"/>
      <c r="P106" s="94"/>
      <c r="Q106" s="94"/>
    </row>
    <row r="107" spans="1:18">
      <c r="A107" s="60"/>
      <c r="B107" s="78" t="s">
        <v>41</v>
      </c>
      <c r="C107" s="78"/>
      <c r="D107" s="78"/>
      <c r="E107" s="61"/>
      <c r="F107" s="61"/>
      <c r="G107" s="78" t="s">
        <v>43</v>
      </c>
      <c r="H107" s="78"/>
      <c r="I107" s="78"/>
      <c r="J107" s="61"/>
      <c r="K107" s="61"/>
      <c r="L107" s="78" t="s">
        <v>42</v>
      </c>
      <c r="M107" s="78"/>
      <c r="N107" s="78"/>
      <c r="O107" s="61"/>
      <c r="P107" s="94"/>
      <c r="Q107" s="94"/>
    </row>
    <row r="108" spans="1:18">
      <c r="A108" s="60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94"/>
      <c r="Q108" s="94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6 N11:N99">
      <formula1>0</formula1>
      <formula2>0</formula2>
    </dataValidation>
    <dataValidation type="decimal" operator="greaterThanOrEqual" allowBlank="1" showErrorMessage="1" errorTitle="Valore" error="Inserire un numero maggiore o uguale a 0 (zero)!" sqref="H106:M106 H14:J95 H11:K13 H96:M99 K23:K95 L11:M95">
      <formula1>0</formula1>
      <formula2>0</formula2>
    </dataValidation>
    <dataValidation type="textLength" operator="greaterThan" allowBlank="1" showErrorMessage="1" sqref="D106:E106 E89:F95 F96:F98 F26:F87 E99">
      <formula1>1</formula1>
      <formula2>0</formula2>
    </dataValidation>
    <dataValidation type="textLength" operator="greaterThan" sqref="F106 F99 G26:G86 G89:G95">
      <formula1>1</formula1>
      <formula2>0</formula2>
    </dataValidation>
    <dataValidation type="date" operator="greaterThanOrEqual" showErrorMessage="1" errorTitle="Data" error="Inserire una data superiore al 1/11/2000" sqref="B106 B11:B15 B89:B99 C14:C15">
      <formula1>36831</formula1>
      <formula2>0</formula2>
    </dataValidation>
    <dataValidation type="textLength" operator="greaterThan" allowBlank="1" sqref="C106 D89:D93 C96:C99 D87 D14:D1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abSelected="1" view="pageBreakPreview" zoomScale="50" zoomScaleSheetLayoutView="50" workbookViewId="0">
      <pane ySplit="5" topLeftCell="A6" activePane="bottomLeft" state="frozen"/>
      <selection pane="bottomLeft" activeCell="K16" sqref="K1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7" t="s">
        <v>0</v>
      </c>
      <c r="C1" s="127"/>
      <c r="D1" s="128" t="s">
        <v>44</v>
      </c>
      <c r="E1" s="128"/>
      <c r="F1" s="51" t="s">
        <v>50</v>
      </c>
      <c r="G1" s="50" t="s">
        <v>52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10</v>
      </c>
      <c r="Q1" s="3" t="s">
        <v>28</v>
      </c>
    </row>
    <row r="2" spans="1:18" s="8" customFormat="1" ht="57.75" customHeight="1">
      <c r="A2" s="4"/>
      <c r="B2" s="129" t="s">
        <v>2</v>
      </c>
      <c r="C2" s="129"/>
      <c r="D2" s="128"/>
      <c r="E2" s="128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9" t="s">
        <v>26</v>
      </c>
      <c r="C3" s="129"/>
      <c r="D3" s="128" t="s">
        <v>28</v>
      </c>
      <c r="E3" s="128"/>
      <c r="N3" s="10" t="s">
        <v>4</v>
      </c>
      <c r="O3" s="11"/>
      <c r="P3" s="62">
        <f>+O7</f>
        <v>10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32" t="s">
        <v>8</v>
      </c>
      <c r="O5" s="132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48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2" t="s">
        <v>30</v>
      </c>
      <c r="B7" s="153"/>
      <c r="C7" s="154"/>
      <c r="D7" s="139" t="s">
        <v>11</v>
      </c>
      <c r="E7" s="140"/>
      <c r="F7" s="140"/>
      <c r="G7" s="99">
        <f t="shared" ref="G7" si="0">SUM(G11:G27)</f>
        <v>0</v>
      </c>
      <c r="H7" s="97">
        <f t="shared" ref="H7:O7" si="1">SUM(H11:H40)</f>
        <v>0</v>
      </c>
      <c r="I7" s="81">
        <f t="shared" si="1"/>
        <v>0</v>
      </c>
      <c r="J7" s="81">
        <f t="shared" si="1"/>
        <v>0</v>
      </c>
      <c r="K7" s="81">
        <f t="shared" si="1"/>
        <v>10</v>
      </c>
      <c r="L7" s="81">
        <f t="shared" si="1"/>
        <v>0</v>
      </c>
      <c r="M7" s="82">
        <f t="shared" si="1"/>
        <v>0</v>
      </c>
      <c r="N7" s="80">
        <f t="shared" si="1"/>
        <v>10</v>
      </c>
      <c r="O7" s="83">
        <f t="shared" si="1"/>
        <v>10</v>
      </c>
      <c r="P7" s="13">
        <f>+N7-SUM(H7:M7)</f>
        <v>0</v>
      </c>
    </row>
    <row r="8" spans="1:18" ht="36" customHeight="1" thickTop="1" thickBot="1">
      <c r="A8" s="114"/>
      <c r="B8" s="116" t="s">
        <v>12</v>
      </c>
      <c r="C8" s="116" t="s">
        <v>13</v>
      </c>
      <c r="D8" s="141" t="s">
        <v>25</v>
      </c>
      <c r="E8" s="116" t="s">
        <v>33</v>
      </c>
      <c r="F8" s="143" t="s">
        <v>32</v>
      </c>
      <c r="G8" s="144" t="s">
        <v>15</v>
      </c>
      <c r="H8" s="146" t="s">
        <v>16</v>
      </c>
      <c r="I8" s="126" t="s">
        <v>37</v>
      </c>
      <c r="J8" s="125" t="s">
        <v>39</v>
      </c>
      <c r="K8" s="125" t="s">
        <v>38</v>
      </c>
      <c r="L8" s="155" t="s">
        <v>22</v>
      </c>
      <c r="M8" s="156"/>
      <c r="N8" s="112" t="s">
        <v>17</v>
      </c>
      <c r="O8" s="124" t="s">
        <v>18</v>
      </c>
      <c r="P8" s="110" t="s">
        <v>19</v>
      </c>
      <c r="Q8" s="2"/>
      <c r="R8" s="147" t="s">
        <v>40</v>
      </c>
    </row>
    <row r="9" spans="1:18" ht="36" customHeight="1" thickTop="1" thickBot="1">
      <c r="A9" s="114"/>
      <c r="B9" s="116" t="s">
        <v>12</v>
      </c>
      <c r="C9" s="116"/>
      <c r="D9" s="142"/>
      <c r="E9" s="116"/>
      <c r="F9" s="143"/>
      <c r="G9" s="145"/>
      <c r="H9" s="146" t="s">
        <v>37</v>
      </c>
      <c r="I9" s="126" t="s">
        <v>37</v>
      </c>
      <c r="J9" s="126"/>
      <c r="K9" s="126" t="s">
        <v>36</v>
      </c>
      <c r="L9" s="137" t="s">
        <v>23</v>
      </c>
      <c r="M9" s="151" t="s">
        <v>24</v>
      </c>
      <c r="N9" s="112"/>
      <c r="O9" s="124"/>
      <c r="P9" s="110"/>
      <c r="Q9" s="2"/>
      <c r="R9" s="148"/>
    </row>
    <row r="10" spans="1:18" ht="37.5" customHeight="1" thickTop="1" thickBot="1">
      <c r="A10" s="114"/>
      <c r="B10" s="116"/>
      <c r="C10" s="116"/>
      <c r="D10" s="142"/>
      <c r="E10" s="116"/>
      <c r="F10" s="143"/>
      <c r="G10" s="96" t="s">
        <v>20</v>
      </c>
      <c r="H10" s="146"/>
      <c r="I10" s="126"/>
      <c r="J10" s="126"/>
      <c r="K10" s="126"/>
      <c r="L10" s="150"/>
      <c r="M10" s="131"/>
      <c r="N10" s="112"/>
      <c r="O10" s="124"/>
      <c r="P10" s="110"/>
      <c r="Q10" s="2"/>
      <c r="R10" s="149"/>
    </row>
    <row r="11" spans="1:18" ht="55.5" customHeight="1" thickTop="1">
      <c r="A11" s="27">
        <v>1</v>
      </c>
      <c r="B11" s="47">
        <v>40683</v>
      </c>
      <c r="C11" s="29"/>
      <c r="D11" s="108" t="s">
        <v>53</v>
      </c>
      <c r="E11" s="30" t="s">
        <v>45</v>
      </c>
      <c r="F11" s="31" t="s">
        <v>49</v>
      </c>
      <c r="G11" s="95"/>
      <c r="H11" s="33">
        <f>IF($D$3="si",($G$5/$G$6*G11),IF($D$3="no",G11*$G$4,0))</f>
        <v>0</v>
      </c>
      <c r="I11" s="34"/>
      <c r="J11" s="35"/>
      <c r="K11" s="68">
        <v>10</v>
      </c>
      <c r="L11" s="68"/>
      <c r="M11" s="38"/>
      <c r="N11" s="39">
        <f>SUM(H11:M11)</f>
        <v>10</v>
      </c>
      <c r="O11" s="158">
        <v>10</v>
      </c>
      <c r="P11" s="41" t="str">
        <f>IF(F11="Milano","X","")</f>
        <v/>
      </c>
      <c r="Q11" s="2"/>
      <c r="R11" s="159">
        <v>7.16</v>
      </c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2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3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4">SUM(H13:M13)</f>
        <v>0</v>
      </c>
      <c r="O13" s="43"/>
      <c r="P13" s="41" t="str">
        <f t="shared" si="2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3"/>
        <v>0</v>
      </c>
      <c r="I14" s="34"/>
      <c r="J14" s="35"/>
      <c r="K14" s="68"/>
      <c r="L14" s="37"/>
      <c r="M14" s="38"/>
      <c r="N14" s="39">
        <f t="shared" si="4"/>
        <v>0</v>
      </c>
      <c r="O14" s="43"/>
      <c r="P14" s="41" t="str">
        <f t="shared" si="2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3"/>
        <v>0</v>
      </c>
      <c r="I15" s="34"/>
      <c r="J15" s="35"/>
      <c r="K15" s="68"/>
      <c r="L15" s="37"/>
      <c r="M15" s="38"/>
      <c r="N15" s="39">
        <f t="shared" si="4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3"/>
        <v>0</v>
      </c>
      <c r="I16" s="34"/>
      <c r="J16" s="35"/>
      <c r="K16" s="68"/>
      <c r="L16" s="37"/>
      <c r="M16" s="38"/>
      <c r="N16" s="39">
        <f t="shared" si="4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3"/>
        <v>0</v>
      </c>
      <c r="I17" s="34"/>
      <c r="J17" s="35"/>
      <c r="K17" s="68"/>
      <c r="L17" s="37"/>
      <c r="M17" s="38"/>
      <c r="N17" s="39">
        <f t="shared" si="4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3"/>
        <v>0</v>
      </c>
      <c r="I18" s="34"/>
      <c r="J18" s="35"/>
      <c r="K18" s="68"/>
      <c r="L18" s="37"/>
      <c r="M18" s="38"/>
      <c r="N18" s="39">
        <f t="shared" si="4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3"/>
        <v>0</v>
      </c>
      <c r="I19" s="34"/>
      <c r="J19" s="35"/>
      <c r="K19" s="68"/>
      <c r="L19" s="37"/>
      <c r="M19" s="38"/>
      <c r="N19" s="39">
        <f t="shared" si="4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3"/>
        <v>0</v>
      </c>
      <c r="I20" s="34"/>
      <c r="J20" s="35"/>
      <c r="K20" s="68"/>
      <c r="L20" s="37"/>
      <c r="M20" s="38"/>
      <c r="N20" s="39">
        <f t="shared" si="4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4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8"/>
      <c r="L22" s="37"/>
      <c r="M22" s="38"/>
      <c r="N22" s="39">
        <f t="shared" si="4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4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4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3"/>
        <v>0</v>
      </c>
      <c r="I25" s="48"/>
      <c r="J25" s="36"/>
      <c r="K25" s="37"/>
      <c r="L25" s="37"/>
      <c r="M25" s="38"/>
      <c r="N25" s="39">
        <f t="shared" si="4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4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2">SUM(H32:M32)</f>
        <v>0</v>
      </c>
      <c r="O32" s="43"/>
      <c r="P32" s="41" t="str">
        <f t="shared" ref="P32:P39" si="13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1"/>
        <v>0</v>
      </c>
      <c r="I34" s="48"/>
      <c r="J34" s="36"/>
      <c r="K34" s="37"/>
      <c r="L34" s="37"/>
      <c r="M34" s="38"/>
      <c r="N34" s="39">
        <f t="shared" si="12"/>
        <v>0</v>
      </c>
      <c r="O34" s="43"/>
      <c r="P34" s="41" t="str">
        <f t="shared" si="13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1"/>
        <v>0</v>
      </c>
      <c r="I35" s="48"/>
      <c r="J35" s="36"/>
      <c r="K35" s="37"/>
      <c r="L35" s="37"/>
      <c r="M35" s="38"/>
      <c r="N35" s="39">
        <f t="shared" si="12"/>
        <v>0</v>
      </c>
      <c r="O35" s="43"/>
      <c r="P35" s="41" t="str">
        <f t="shared" si="13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1"/>
        <v>0</v>
      </c>
      <c r="I36" s="48"/>
      <c r="J36" s="36"/>
      <c r="K36" s="37"/>
      <c r="L36" s="37"/>
      <c r="M36" s="38"/>
      <c r="N36" s="39">
        <f t="shared" si="12"/>
        <v>0</v>
      </c>
      <c r="O36" s="43"/>
      <c r="P36" s="41" t="str">
        <f t="shared" si="13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 t="shared" si="11"/>
        <v>0</v>
      </c>
      <c r="I37" s="48"/>
      <c r="J37" s="36"/>
      <c r="K37" s="37"/>
      <c r="L37" s="37"/>
      <c r="M37" s="38"/>
      <c r="N37" s="39">
        <f t="shared" si="12"/>
        <v>0</v>
      </c>
      <c r="O37" s="43"/>
      <c r="P37" s="41" t="str">
        <f t="shared" si="13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1"/>
        <v>0</v>
      </c>
      <c r="I38" s="48"/>
      <c r="J38" s="36"/>
      <c r="K38" s="37"/>
      <c r="L38" s="37"/>
      <c r="M38" s="38"/>
      <c r="N38" s="39">
        <f t="shared" si="12"/>
        <v>0</v>
      </c>
      <c r="O38" s="43"/>
      <c r="P38" s="41" t="str">
        <f t="shared" si="13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3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 t="shared" ref="H40" si="14"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5">SUM(H40:M40)</f>
        <v>0</v>
      </c>
      <c r="O40" s="43"/>
      <c r="P40" s="41" t="str">
        <f t="shared" ref="P40" si="16">IF(F40="Milano","X","")</f>
        <v/>
      </c>
      <c r="Q40" s="2"/>
      <c r="R40" s="76"/>
    </row>
    <row r="41" spans="1:18" ht="30" customHeight="1">
      <c r="A41" s="84"/>
      <c r="B41" s="85"/>
      <c r="C41" s="86"/>
      <c r="D41" s="87"/>
      <c r="E41" s="87"/>
      <c r="F41" s="88"/>
      <c r="G41" s="89"/>
      <c r="H41" s="90"/>
      <c r="I41" s="91"/>
      <c r="J41" s="91"/>
      <c r="K41" s="91"/>
      <c r="L41" s="91"/>
      <c r="M41" s="91"/>
      <c r="N41" s="92"/>
      <c r="O41" s="93"/>
      <c r="P41" s="94"/>
      <c r="Q41" s="94"/>
      <c r="R41" s="94"/>
    </row>
    <row r="42" spans="1:18">
      <c r="A42" s="60"/>
      <c r="B42" s="78" t="s">
        <v>41</v>
      </c>
      <c r="C42" s="78"/>
      <c r="D42" s="78"/>
      <c r="E42" s="61"/>
      <c r="F42" s="61"/>
      <c r="G42" s="78" t="s">
        <v>43</v>
      </c>
      <c r="H42" s="78"/>
      <c r="I42" s="78"/>
      <c r="J42" s="61"/>
      <c r="K42" s="61"/>
      <c r="L42" s="78" t="s">
        <v>42</v>
      </c>
      <c r="M42" s="78"/>
      <c r="N42" s="78"/>
      <c r="O42" s="61"/>
      <c r="P42" s="94"/>
      <c r="Q42" s="94"/>
      <c r="R42" s="94"/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94"/>
      <c r="Q43" s="94"/>
      <c r="R43" s="94"/>
    </row>
    <row r="44" spans="1:18">
      <c r="Q44" s="2"/>
    </row>
    <row r="45" spans="1:18">
      <c r="Q45" s="2"/>
    </row>
    <row r="46" spans="1:18">
      <c r="Q46" s="2"/>
    </row>
    <row r="47" spans="1:18">
      <c r="Q47" s="2"/>
    </row>
    <row r="48" spans="1:18">
      <c r="Q48" s="2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41 C12">
      <formula1>1</formula1>
      <formula2>0</formula2>
    </dataValidation>
    <dataValidation type="date" operator="greaterThanOrEqual" showErrorMessage="1" errorTitle="Data" error="Inserire una data superiore al 1/11/2000" sqref="B11:B12 B23:B41">
      <formula1>36831</formula1>
      <formula2>0</formula2>
    </dataValidation>
    <dataValidation type="textLength" operator="greaterThan" sqref="F19:F20 F23:F41">
      <formula1>1</formula1>
      <formula2>0</formula2>
    </dataValidation>
    <dataValidation type="textLength" operator="greaterThan" allowBlank="1" showErrorMessage="1" sqref="E19:E21 D23:E4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41">
      <formula1>0</formula1>
      <formula2>0</formula2>
    </dataValidation>
    <dataValidation type="decimal" operator="greaterThanOrEqual" allowBlank="1" showErrorMessage="1" errorTitle="Valore" error="Inserire un numero maggiore o uguale a 0 (zero)!" sqref="M18:M22 I23:M41 H12:H41 J13:L22 I17:I22 J11:M12 H11:I1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2011-05-31T15:00:41Z</cp:lastPrinted>
  <dcterms:created xsi:type="dcterms:W3CDTF">2007-03-06T14:42:56Z</dcterms:created>
  <dcterms:modified xsi:type="dcterms:W3CDTF">2011-06-06T15:18:21Z</dcterms:modified>
</cp:coreProperties>
</file>