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Estero'!$A$1:$R$54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<sst xmlns="http://schemas.openxmlformats.org/spreadsheetml/2006/main" count="260" uniqueCount="56">
  <si>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</si>
  <si>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</si>
  <si>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</si>
  <si>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</si>
  <si>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</si>
  <si>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</si>
  <si>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</si>
  <si>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</si>
  <si>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</si>
  <si>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</si>
  <si>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</si>
  <si>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</si>
  <si>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</si>
  <si>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</si>
  <si>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</si>
  <si>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</si>
  <si>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</si>
  <si>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</si>
  <si>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</si>
  <si>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</si>
  <si>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</si>
  <si>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</si>
  <si>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</si>
  <si>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</si>
  <si>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</si>
  <si>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</si>
  <si>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</si>
  <si>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</si>
  <si>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</si>
  <si>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</si>
  <si>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</si>
  <si>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</si>
  <si>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</si>
  <si>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</si>
  <si>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</si>
  <si>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</si>
  <si>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</si>
  <si>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</si>
  <si>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</si>
  <si>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</si>
  <si>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</si>
  <si>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</si>
  <si>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</si>
  <si>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</si>
  <si>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</si>
  <si>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</si>
  <si>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</si>
  <si>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</si>
  <si>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Pasto</t>
  </si>
  <si>
    <t>Euro</t>
  </si>
  <si>
    <t>Italia</t>
  </si>
  <si>
    <t>Royal</t>
  </si>
  <si>
    <t>Viaggio</t>
  </si>
  <si>
    <t>Maggio</t>
  </si>
  <si>
    <t>05_01</t>
  </si>
  <si>
    <t>Mauro Romeo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</si>
</sst>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3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 vertical="center" wrapText="1"/>
      <protection/>
    </xf>
    <xf numFmtId="40" fontId="3" fillId="0" borderId="44" xfId="0" applyNumberFormat="1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2" fillId="40" borderId="45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0" xfId="0" applyNumberFormat="1" applyFont="1" applyBorder="1" applyAlignment="1" applyProtection="1">
      <alignment horizontal="center" vertical="center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4" fontId="2" fillId="36" borderId="52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55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 wrapText="1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56" xfId="0" applyNumberFormat="1" applyFont="1" applyBorder="1" applyAlignment="1" applyProtection="1">
      <alignment horizontal="right" vertical="center"/>
      <protection locked="0"/>
    </xf>
    <xf numFmtId="170" fontId="2" fillId="0" borderId="57" xfId="0" applyNumberFormat="1" applyFont="1" applyBorder="1" applyAlignment="1" applyProtection="1">
      <alignment horizontal="center" vertical="center"/>
      <protection locked="0"/>
    </xf>
    <xf numFmtId="170" fontId="2" fillId="0" borderId="58" xfId="0" applyNumberFormat="1" applyFont="1" applyBorder="1" applyAlignment="1" applyProtection="1">
      <alignment horizontal="center" vertical="center"/>
      <protection locked="0"/>
    </xf>
    <xf numFmtId="170" fontId="2" fillId="0" borderId="59" xfId="0" applyNumberFormat="1" applyFont="1" applyBorder="1" applyAlignment="1" applyProtection="1">
      <alignment horizontal="center" vertical="center"/>
      <protection locked="0"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5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41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170" fontId="2" fillId="0" borderId="70" xfId="0" applyNumberFormat="1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49" fontId="3" fillId="34" borderId="74" xfId="0" applyNumberFormat="1" applyFont="1" applyFill="1" applyBorder="1" applyAlignment="1" applyProtection="1">
      <alignment horizontal="left" vertical="center"/>
      <protection/>
    </xf>
    <xf numFmtId="49" fontId="3" fillId="34" borderId="7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3" fillId="33" borderId="77" xfId="0" applyFont="1" applyFill="1" applyBorder="1" applyAlignment="1" applyProtection="1">
      <alignment horizontal="center" vertical="center" wrapText="1"/>
      <protection/>
    </xf>
    <xf numFmtId="38" fontId="2" fillId="36" borderId="78" xfId="0" applyNumberFormat="1" applyFont="1" applyFill="1" applyBorder="1" applyAlignment="1" applyProtection="1">
      <alignment horizontal="center" vertical="center"/>
      <protection/>
    </xf>
    <xf numFmtId="38" fontId="2" fillId="36" borderId="79" xfId="0" applyNumberFormat="1" applyFont="1" applyFill="1" applyBorder="1" applyAlignment="1" applyProtection="1">
      <alignment horizontal="center" vertical="center"/>
      <protection/>
    </xf>
    <xf numFmtId="0" fontId="2" fillId="37" borderId="46" xfId="0" applyNumberFormat="1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52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68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3" fillId="39" borderId="78" xfId="0" applyFont="1" applyFill="1" applyBorder="1" applyAlignment="1" applyProtection="1">
      <alignment horizontal="center" vertical="center"/>
      <protection/>
    </xf>
    <xf numFmtId="0" fontId="3" fillId="39" borderId="79" xfId="0" applyFont="1" applyFill="1" applyBorder="1" applyAlignment="1" applyProtection="1">
      <alignment horizontal="center" vertical="center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2" fillId="37" borderId="87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4" fontId="2" fillId="0" borderId="9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50" zoomScaleSheetLayoutView="50" zoomScalePageLayoutView="0" workbookViewId="0" topLeftCell="A1">
      <pane ySplit="5" topLeftCell="A36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29" t="s">
        <v>0</v>
      </c>
      <c r="C1" s="129"/>
      <c r="D1" s="130" t="s">
        <v>55</v>
      </c>
      <c r="E1" s="130"/>
      <c r="F1" s="51" t="s">
        <v>53</v>
      </c>
      <c r="G1" s="50" t="s">
        <v>54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550.1856615661566</v>
      </c>
      <c r="Q1" s="3" t="s">
        <v>28</v>
      </c>
    </row>
    <row r="2" spans="1:17" s="8" customFormat="1" ht="57.75" customHeight="1">
      <c r="A2" s="4"/>
      <c r="B2" s="131" t="s">
        <v>2</v>
      </c>
      <c r="C2" s="131"/>
      <c r="D2" s="130"/>
      <c r="E2" s="130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31" t="s">
        <v>26</v>
      </c>
      <c r="C3" s="131"/>
      <c r="D3" s="130" t="s">
        <v>28</v>
      </c>
      <c r="E3" s="130"/>
      <c r="N3" s="10" t="s">
        <v>4</v>
      </c>
      <c r="O3" s="11"/>
      <c r="P3" s="62">
        <f>+O7</f>
        <v>178.82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1.45</v>
      </c>
      <c r="N5" s="119" t="s">
        <v>8</v>
      </c>
      <c r="O5" s="119"/>
      <c r="P5" s="58">
        <f>P1-P2-P3-P4</f>
        <v>371.3656615661566</v>
      </c>
      <c r="Q5" s="13"/>
    </row>
    <row r="6" spans="1:17" s="8" customFormat="1" ht="43.5" customHeight="1" thickBot="1" thickTop="1">
      <c r="A6" s="4"/>
      <c r="B6" s="56" t="s">
        <v>36</v>
      </c>
      <c r="C6" s="56"/>
      <c r="D6" s="14"/>
      <c r="E6" s="14"/>
      <c r="F6" s="10" t="s">
        <v>10</v>
      </c>
      <c r="G6" s="97">
        <v>11.11</v>
      </c>
      <c r="Q6" s="13"/>
    </row>
    <row r="7" spans="1:16" s="8" customFormat="1" ht="27" customHeight="1" thickBot="1" thickTop="1">
      <c r="A7" s="120" t="s">
        <v>30</v>
      </c>
      <c r="B7" s="121"/>
      <c r="C7" s="122"/>
      <c r="D7" s="135" t="s">
        <v>11</v>
      </c>
      <c r="E7" s="136"/>
      <c r="F7" s="136"/>
      <c r="G7" s="98">
        <f>SUM(G11:G52)</f>
        <v>1200</v>
      </c>
      <c r="H7" s="96">
        <f>SUM(H11:H52)</f>
        <v>156.61566156615663</v>
      </c>
      <c r="I7" s="80">
        <f>SUM(I11:I52)</f>
        <v>79.5</v>
      </c>
      <c r="J7" s="80">
        <f>SUM(J11:J52)</f>
        <v>0</v>
      </c>
      <c r="K7" s="80">
        <f>SUM(K11:K52)</f>
        <v>0</v>
      </c>
      <c r="L7" s="80">
        <f>SUM(L11:L52)</f>
        <v>25.5</v>
      </c>
      <c r="M7" s="81">
        <f>SUM(M11:M52)</f>
        <v>288.57</v>
      </c>
      <c r="N7" s="79">
        <f>SUM(N11:N52)</f>
        <v>550.1856615661567</v>
      </c>
      <c r="O7" s="82">
        <f>SUM(O11:O52)</f>
        <v>178.82</v>
      </c>
      <c r="P7" s="13">
        <f>+N7-SUM(H7:M7)</f>
        <v>0</v>
      </c>
    </row>
    <row r="8" spans="1:18" ht="36" customHeight="1" thickBot="1" thickTop="1">
      <c r="A8" s="137"/>
      <c r="B8" s="138" t="s">
        <v>12</v>
      </c>
      <c r="C8" s="138" t="s">
        <v>13</v>
      </c>
      <c r="D8" s="139" t="s">
        <v>25</v>
      </c>
      <c r="E8" s="138" t="s">
        <v>34</v>
      </c>
      <c r="F8" s="141" t="s">
        <v>32</v>
      </c>
      <c r="G8" s="142" t="s">
        <v>15</v>
      </c>
      <c r="H8" s="124" t="s">
        <v>16</v>
      </c>
      <c r="I8" s="123" t="s">
        <v>39</v>
      </c>
      <c r="J8" s="123" t="s">
        <v>41</v>
      </c>
      <c r="K8" s="123" t="s">
        <v>40</v>
      </c>
      <c r="L8" s="132" t="s">
        <v>22</v>
      </c>
      <c r="M8" s="133"/>
      <c r="N8" s="134" t="s">
        <v>17</v>
      </c>
      <c r="O8" s="113" t="s">
        <v>18</v>
      </c>
      <c r="P8" s="114" t="s">
        <v>19</v>
      </c>
      <c r="Q8" s="2"/>
      <c r="R8" s="126" t="s">
        <v>42</v>
      </c>
    </row>
    <row r="9" spans="1:18" ht="36" customHeight="1" thickBot="1" thickTop="1">
      <c r="A9" s="137"/>
      <c r="B9" s="138" t="s">
        <v>12</v>
      </c>
      <c r="C9" s="138"/>
      <c r="D9" s="140"/>
      <c r="E9" s="138"/>
      <c r="F9" s="141"/>
      <c r="G9" s="143"/>
      <c r="H9" s="124" t="s">
        <v>39</v>
      </c>
      <c r="I9" s="123" t="s">
        <v>39</v>
      </c>
      <c r="J9" s="123"/>
      <c r="K9" s="123" t="s">
        <v>38</v>
      </c>
      <c r="L9" s="115" t="s">
        <v>23</v>
      </c>
      <c r="M9" s="117" t="s">
        <v>24</v>
      </c>
      <c r="N9" s="134"/>
      <c r="O9" s="113"/>
      <c r="P9" s="114"/>
      <c r="Q9" s="2"/>
      <c r="R9" s="127"/>
    </row>
    <row r="10" spans="1:18" ht="37.5" customHeight="1" thickBot="1" thickTop="1">
      <c r="A10" s="137"/>
      <c r="B10" s="138"/>
      <c r="C10" s="138"/>
      <c r="D10" s="140"/>
      <c r="E10" s="138"/>
      <c r="F10" s="141"/>
      <c r="G10" s="95" t="s">
        <v>20</v>
      </c>
      <c r="H10" s="124"/>
      <c r="I10" s="123"/>
      <c r="J10" s="123"/>
      <c r="K10" s="123"/>
      <c r="L10" s="116"/>
      <c r="M10" s="118"/>
      <c r="N10" s="134"/>
      <c r="O10" s="113"/>
      <c r="P10" s="114"/>
      <c r="Q10" s="2"/>
      <c r="R10" s="128"/>
    </row>
    <row r="11" spans="1:18" ht="30" customHeight="1" thickTop="1">
      <c r="A11" s="27">
        <v>1</v>
      </c>
      <c r="B11" s="125">
        <v>40666</v>
      </c>
      <c r="C11" s="29" t="s">
        <v>51</v>
      </c>
      <c r="D11" s="30" t="s">
        <v>52</v>
      </c>
      <c r="E11" s="107" t="s">
        <v>50</v>
      </c>
      <c r="F11" s="31" t="s">
        <v>49</v>
      </c>
      <c r="G11" s="94">
        <v>150</v>
      </c>
      <c r="H11" s="33">
        <f>IF($D$3="si",($G$5/$G$6*G11),IF($D$3="no",G11*$G$4,0))</f>
        <v>19.57695769576958</v>
      </c>
      <c r="I11" s="34">
        <v>8.7</v>
      </c>
      <c r="J11" s="35"/>
      <c r="K11" s="35"/>
      <c r="L11" s="35"/>
      <c r="M11" s="109"/>
      <c r="N11" s="39">
        <f>SUM(H11:M11)</f>
        <v>28.27695769576958</v>
      </c>
      <c r="O11" s="40"/>
      <c r="P11" s="41">
        <f>IF(F11="Milano","X","")</f>
      </c>
      <c r="Q11" s="2"/>
      <c r="R11" s="73"/>
    </row>
    <row r="12" spans="1:18" ht="30" customHeight="1">
      <c r="A12" s="42">
        <v>2</v>
      </c>
      <c r="B12" s="110"/>
      <c r="C12" s="29" t="s">
        <v>51</v>
      </c>
      <c r="D12" s="107" t="s">
        <v>48</v>
      </c>
      <c r="E12" s="107" t="s">
        <v>50</v>
      </c>
      <c r="F12" s="31" t="s">
        <v>49</v>
      </c>
      <c r="G12" s="32"/>
      <c r="H12" s="33">
        <f>IF($D$3="si",($G$5/$G$6*G12),IF($D$3="no",G12*$G$4,0))</f>
        <v>0</v>
      </c>
      <c r="I12" s="34"/>
      <c r="J12" s="108"/>
      <c r="K12" s="108"/>
      <c r="L12" s="108"/>
      <c r="M12" s="38">
        <v>1.7</v>
      </c>
      <c r="N12" s="39">
        <f>SUM(H12:M12)</f>
        <v>1.7</v>
      </c>
      <c r="O12" s="43"/>
      <c r="P12" s="41">
        <f aca="true" t="shared" si="0" ref="P12:P27">IF(F12="Milano","X","")</f>
      </c>
      <c r="Q12" s="2"/>
      <c r="R12" s="73"/>
    </row>
    <row r="13" spans="1:18" ht="30" customHeight="1">
      <c r="A13" s="42">
        <v>3</v>
      </c>
      <c r="B13" s="110"/>
      <c r="C13" s="29" t="s">
        <v>51</v>
      </c>
      <c r="D13" s="107" t="s">
        <v>48</v>
      </c>
      <c r="E13" s="107" t="s">
        <v>50</v>
      </c>
      <c r="F13" s="31" t="s">
        <v>49</v>
      </c>
      <c r="G13" s="32"/>
      <c r="H13" s="33">
        <f aca="true" t="shared" si="1" ref="H13:H27">IF($D$3="si",($G$5/$G$6*G13),IF($D$3="no",G13*$G$4,0))</f>
        <v>0</v>
      </c>
      <c r="I13" s="34"/>
      <c r="J13" s="108"/>
      <c r="K13" s="108"/>
      <c r="L13" s="108"/>
      <c r="M13" s="38">
        <v>8.5</v>
      </c>
      <c r="N13" s="39">
        <f aca="true" t="shared" si="2" ref="N13:N26">SUM(H13:M13)</f>
        <v>8.5</v>
      </c>
      <c r="O13" s="43">
        <v>8.5</v>
      </c>
      <c r="P13" s="41">
        <f t="shared" si="0"/>
      </c>
      <c r="Q13" s="2"/>
      <c r="R13" s="74"/>
    </row>
    <row r="14" spans="1:18" ht="30" customHeight="1">
      <c r="A14" s="42">
        <v>4</v>
      </c>
      <c r="B14" s="111"/>
      <c r="C14" s="29" t="s">
        <v>51</v>
      </c>
      <c r="D14" s="107" t="s">
        <v>48</v>
      </c>
      <c r="E14" s="107" t="s">
        <v>50</v>
      </c>
      <c r="F14" s="31" t="s">
        <v>49</v>
      </c>
      <c r="G14" s="32"/>
      <c r="H14" s="33">
        <f t="shared" si="1"/>
        <v>0</v>
      </c>
      <c r="I14" s="34"/>
      <c r="J14" s="108"/>
      <c r="K14" s="108"/>
      <c r="L14" s="108">
        <v>25.5</v>
      </c>
      <c r="M14" s="38"/>
      <c r="N14" s="39">
        <f t="shared" si="2"/>
        <v>25.5</v>
      </c>
      <c r="O14" s="43">
        <v>25.5</v>
      </c>
      <c r="P14" s="41">
        <f t="shared" si="0"/>
      </c>
      <c r="Q14" s="2"/>
      <c r="R14" s="75"/>
    </row>
    <row r="15" spans="1:18" ht="30" customHeight="1">
      <c r="A15" s="42">
        <v>5</v>
      </c>
      <c r="B15" s="112">
        <v>40667</v>
      </c>
      <c r="C15" s="29" t="s">
        <v>51</v>
      </c>
      <c r="D15" s="107" t="s">
        <v>48</v>
      </c>
      <c r="E15" s="107" t="s">
        <v>50</v>
      </c>
      <c r="F15" s="31" t="s">
        <v>49</v>
      </c>
      <c r="G15" s="32"/>
      <c r="H15" s="33">
        <f t="shared" si="1"/>
        <v>0</v>
      </c>
      <c r="I15" s="34"/>
      <c r="J15" s="108"/>
      <c r="K15" s="108"/>
      <c r="L15" s="108"/>
      <c r="M15" s="38">
        <v>6</v>
      </c>
      <c r="N15" s="39">
        <f t="shared" si="2"/>
        <v>6</v>
      </c>
      <c r="O15" s="43"/>
      <c r="P15" s="41">
        <f t="shared" si="0"/>
      </c>
      <c r="Q15" s="2"/>
      <c r="R15" s="76"/>
    </row>
    <row r="16" spans="1:18" ht="30" customHeight="1">
      <c r="A16" s="42">
        <v>6</v>
      </c>
      <c r="B16" s="110"/>
      <c r="C16" s="29" t="s">
        <v>51</v>
      </c>
      <c r="D16" s="107" t="s">
        <v>48</v>
      </c>
      <c r="E16" s="107" t="s">
        <v>50</v>
      </c>
      <c r="F16" s="31" t="s">
        <v>49</v>
      </c>
      <c r="G16" s="32"/>
      <c r="H16" s="33">
        <f t="shared" si="1"/>
        <v>0</v>
      </c>
      <c r="I16" s="34"/>
      <c r="J16" s="108"/>
      <c r="K16" s="108"/>
      <c r="L16" s="108"/>
      <c r="M16" s="38">
        <v>9.8</v>
      </c>
      <c r="N16" s="39">
        <f t="shared" si="2"/>
        <v>9.8</v>
      </c>
      <c r="O16" s="43"/>
      <c r="P16" s="41">
        <f t="shared" si="0"/>
      </c>
      <c r="Q16" s="2"/>
      <c r="R16" s="75"/>
    </row>
    <row r="17" spans="1:18" ht="30" customHeight="1">
      <c r="A17" s="42">
        <v>7</v>
      </c>
      <c r="B17" s="110"/>
      <c r="C17" s="29" t="s">
        <v>51</v>
      </c>
      <c r="D17" s="107" t="s">
        <v>48</v>
      </c>
      <c r="E17" s="107" t="s">
        <v>50</v>
      </c>
      <c r="F17" s="31" t="s">
        <v>49</v>
      </c>
      <c r="G17" s="32"/>
      <c r="H17" s="33">
        <f t="shared" si="1"/>
        <v>0</v>
      </c>
      <c r="I17" s="34"/>
      <c r="J17" s="108"/>
      <c r="K17" s="108"/>
      <c r="L17" s="108"/>
      <c r="M17" s="38">
        <v>7.5</v>
      </c>
      <c r="N17" s="39">
        <f t="shared" si="2"/>
        <v>7.5</v>
      </c>
      <c r="O17" s="43"/>
      <c r="P17" s="41">
        <f t="shared" si="0"/>
      </c>
      <c r="Q17" s="2"/>
      <c r="R17" s="75"/>
    </row>
    <row r="18" spans="1:18" ht="30" customHeight="1">
      <c r="A18" s="42">
        <v>8</v>
      </c>
      <c r="B18" s="110"/>
      <c r="C18" s="29" t="s">
        <v>51</v>
      </c>
      <c r="D18" s="107" t="s">
        <v>48</v>
      </c>
      <c r="E18" s="107" t="s">
        <v>50</v>
      </c>
      <c r="F18" s="31" t="s">
        <v>49</v>
      </c>
      <c r="G18" s="32"/>
      <c r="H18" s="33">
        <f t="shared" si="1"/>
        <v>0</v>
      </c>
      <c r="I18" s="34"/>
      <c r="J18" s="108"/>
      <c r="K18" s="108"/>
      <c r="L18" s="108"/>
      <c r="M18" s="38">
        <v>36.62</v>
      </c>
      <c r="N18" s="39">
        <f t="shared" si="2"/>
        <v>36.62</v>
      </c>
      <c r="O18" s="43">
        <v>36.62</v>
      </c>
      <c r="P18" s="41">
        <f t="shared" si="0"/>
      </c>
      <c r="Q18" s="2"/>
      <c r="R18" s="75"/>
    </row>
    <row r="19" spans="1:18" ht="30" customHeight="1">
      <c r="A19" s="42">
        <v>9</v>
      </c>
      <c r="B19" s="110">
        <v>40668</v>
      </c>
      <c r="C19" s="29" t="s">
        <v>51</v>
      </c>
      <c r="D19" s="107" t="s">
        <v>48</v>
      </c>
      <c r="E19" s="107" t="s">
        <v>50</v>
      </c>
      <c r="F19" s="31" t="s">
        <v>49</v>
      </c>
      <c r="G19" s="32"/>
      <c r="H19" s="33">
        <f t="shared" si="1"/>
        <v>0</v>
      </c>
      <c r="I19" s="34"/>
      <c r="J19" s="108"/>
      <c r="K19" s="108"/>
      <c r="L19" s="108"/>
      <c r="M19" s="38">
        <v>1.8</v>
      </c>
      <c r="N19" s="39">
        <f t="shared" si="2"/>
        <v>1.8</v>
      </c>
      <c r="O19" s="43"/>
      <c r="P19" s="41">
        <f t="shared" si="0"/>
      </c>
      <c r="Q19" s="2"/>
      <c r="R19" s="75"/>
    </row>
    <row r="20" spans="1:18" ht="30" customHeight="1">
      <c r="A20" s="42">
        <v>10</v>
      </c>
      <c r="B20" s="110"/>
      <c r="C20" s="29" t="s">
        <v>51</v>
      </c>
      <c r="D20" s="107" t="s">
        <v>48</v>
      </c>
      <c r="E20" s="107" t="s">
        <v>50</v>
      </c>
      <c r="F20" s="31" t="s">
        <v>49</v>
      </c>
      <c r="G20" s="32"/>
      <c r="H20" s="33">
        <f t="shared" si="1"/>
        <v>0</v>
      </c>
      <c r="I20" s="34"/>
      <c r="J20" s="108"/>
      <c r="K20" s="108"/>
      <c r="L20" s="108"/>
      <c r="M20" s="38">
        <v>12</v>
      </c>
      <c r="N20" s="39">
        <f t="shared" si="2"/>
        <v>12</v>
      </c>
      <c r="O20" s="43"/>
      <c r="P20" s="41">
        <f t="shared" si="0"/>
      </c>
      <c r="Q20" s="2"/>
      <c r="R20" s="75"/>
    </row>
    <row r="21" spans="1:18" ht="30" customHeight="1">
      <c r="A21" s="42">
        <v>11</v>
      </c>
      <c r="B21" s="110"/>
      <c r="C21" s="29" t="s">
        <v>51</v>
      </c>
      <c r="D21" s="107" t="s">
        <v>52</v>
      </c>
      <c r="E21" s="107" t="s">
        <v>50</v>
      </c>
      <c r="F21" s="31" t="s">
        <v>49</v>
      </c>
      <c r="G21" s="32">
        <v>150</v>
      </c>
      <c r="H21" s="33">
        <f t="shared" si="1"/>
        <v>19.57695769576958</v>
      </c>
      <c r="I21" s="34">
        <v>9</v>
      </c>
      <c r="J21" s="108"/>
      <c r="K21" s="108"/>
      <c r="L21" s="108"/>
      <c r="M21" s="38"/>
      <c r="N21" s="39">
        <f t="shared" si="2"/>
        <v>28.57695769576958</v>
      </c>
      <c r="O21" s="43"/>
      <c r="P21" s="41">
        <f t="shared" si="0"/>
      </c>
      <c r="Q21" s="2"/>
      <c r="R21" s="75"/>
    </row>
    <row r="22" spans="1:18" ht="30" customHeight="1">
      <c r="A22" s="42">
        <v>12</v>
      </c>
      <c r="B22" s="110">
        <v>40673</v>
      </c>
      <c r="C22" s="29" t="s">
        <v>51</v>
      </c>
      <c r="D22" s="107" t="s">
        <v>52</v>
      </c>
      <c r="E22" s="107" t="s">
        <v>50</v>
      </c>
      <c r="F22" s="31" t="s">
        <v>49</v>
      </c>
      <c r="G22" s="32">
        <v>150</v>
      </c>
      <c r="H22" s="33">
        <f t="shared" si="1"/>
        <v>19.57695769576958</v>
      </c>
      <c r="I22" s="35">
        <v>8.7</v>
      </c>
      <c r="J22" s="108"/>
      <c r="K22" s="108"/>
      <c r="L22" s="108"/>
      <c r="M22" s="38"/>
      <c r="N22" s="39">
        <f t="shared" si="2"/>
        <v>28.27695769576958</v>
      </c>
      <c r="O22" s="43"/>
      <c r="P22" s="41">
        <f t="shared" si="0"/>
      </c>
      <c r="Q22" s="2"/>
      <c r="R22" s="75"/>
    </row>
    <row r="23" spans="1:18" ht="30" customHeight="1">
      <c r="A23" s="42">
        <v>13</v>
      </c>
      <c r="B23" s="110"/>
      <c r="C23" s="29" t="s">
        <v>51</v>
      </c>
      <c r="D23" s="107" t="s">
        <v>48</v>
      </c>
      <c r="E23" s="107" t="s">
        <v>50</v>
      </c>
      <c r="F23" s="31" t="s">
        <v>49</v>
      </c>
      <c r="G23" s="32"/>
      <c r="H23" s="33">
        <f t="shared" si="1"/>
        <v>0</v>
      </c>
      <c r="I23" s="48"/>
      <c r="J23" s="108"/>
      <c r="K23" s="108"/>
      <c r="L23" s="108"/>
      <c r="M23" s="38">
        <v>6.9</v>
      </c>
      <c r="N23" s="39">
        <f t="shared" si="2"/>
        <v>6.9</v>
      </c>
      <c r="O23" s="43"/>
      <c r="P23" s="41">
        <f t="shared" si="0"/>
      </c>
      <c r="Q23" s="2"/>
      <c r="R23" s="75"/>
    </row>
    <row r="24" spans="1:18" ht="30" customHeight="1">
      <c r="A24" s="42">
        <v>14</v>
      </c>
      <c r="B24" s="110"/>
      <c r="C24" s="29" t="s">
        <v>51</v>
      </c>
      <c r="D24" s="107" t="s">
        <v>48</v>
      </c>
      <c r="E24" s="107" t="s">
        <v>50</v>
      </c>
      <c r="F24" s="31" t="s">
        <v>49</v>
      </c>
      <c r="G24" s="32"/>
      <c r="H24" s="33">
        <f t="shared" si="1"/>
        <v>0</v>
      </c>
      <c r="I24" s="48"/>
      <c r="J24" s="108"/>
      <c r="K24" s="108"/>
      <c r="L24" s="108"/>
      <c r="M24" s="38">
        <v>7.4</v>
      </c>
      <c r="N24" s="39">
        <f t="shared" si="2"/>
        <v>7.4</v>
      </c>
      <c r="O24" s="43"/>
      <c r="P24" s="41">
        <f t="shared" si="0"/>
      </c>
      <c r="Q24" s="2"/>
      <c r="R24" s="75"/>
    </row>
    <row r="25" spans="1:18" ht="30" customHeight="1">
      <c r="A25" s="42">
        <v>15</v>
      </c>
      <c r="B25" s="110">
        <v>40674</v>
      </c>
      <c r="C25" s="29" t="s">
        <v>51</v>
      </c>
      <c r="D25" s="49" t="s">
        <v>48</v>
      </c>
      <c r="E25" s="107" t="s">
        <v>50</v>
      </c>
      <c r="F25" s="31" t="s">
        <v>49</v>
      </c>
      <c r="G25" s="32"/>
      <c r="H25" s="33">
        <f t="shared" si="1"/>
        <v>0</v>
      </c>
      <c r="I25" s="48"/>
      <c r="J25" s="108"/>
      <c r="K25" s="108"/>
      <c r="L25" s="108"/>
      <c r="M25" s="38">
        <v>6.4</v>
      </c>
      <c r="N25" s="39">
        <f t="shared" si="2"/>
        <v>6.4</v>
      </c>
      <c r="O25" s="43"/>
      <c r="P25" s="41">
        <f t="shared" si="0"/>
      </c>
      <c r="Q25" s="2"/>
      <c r="R25" s="75"/>
    </row>
    <row r="26" spans="1:18" ht="30" customHeight="1">
      <c r="A26" s="42">
        <v>16</v>
      </c>
      <c r="B26" s="110"/>
      <c r="C26" s="29" t="s">
        <v>51</v>
      </c>
      <c r="D26" s="49" t="s">
        <v>48</v>
      </c>
      <c r="E26" s="107" t="s">
        <v>50</v>
      </c>
      <c r="F26" s="31" t="s">
        <v>49</v>
      </c>
      <c r="G26" s="32"/>
      <c r="H26" s="33">
        <f t="shared" si="1"/>
        <v>0</v>
      </c>
      <c r="I26" s="48"/>
      <c r="J26" s="108"/>
      <c r="K26" s="108"/>
      <c r="L26" s="108"/>
      <c r="M26" s="38">
        <v>8.98</v>
      </c>
      <c r="N26" s="39">
        <f t="shared" si="2"/>
        <v>8.98</v>
      </c>
      <c r="O26" s="43">
        <v>8.98</v>
      </c>
      <c r="P26" s="41">
        <f t="shared" si="0"/>
      </c>
      <c r="Q26" s="2"/>
      <c r="R26" s="75"/>
    </row>
    <row r="27" spans="1:18" ht="30" customHeight="1">
      <c r="A27" s="42">
        <v>17</v>
      </c>
      <c r="B27" s="110">
        <v>40675</v>
      </c>
      <c r="C27" s="29" t="s">
        <v>51</v>
      </c>
      <c r="D27" s="49" t="s">
        <v>48</v>
      </c>
      <c r="E27" s="107" t="s">
        <v>50</v>
      </c>
      <c r="F27" s="31" t="s">
        <v>49</v>
      </c>
      <c r="G27" s="32"/>
      <c r="H27" s="33">
        <f t="shared" si="1"/>
        <v>0</v>
      </c>
      <c r="I27" s="48"/>
      <c r="J27" s="108"/>
      <c r="K27" s="108"/>
      <c r="L27" s="108"/>
      <c r="M27" s="38">
        <v>1.7</v>
      </c>
      <c r="N27" s="39">
        <f aca="true" t="shared" si="3" ref="N27:N34">SUM(H27:M27)</f>
        <v>1.7</v>
      </c>
      <c r="O27" s="43"/>
      <c r="P27" s="41">
        <f t="shared" si="0"/>
      </c>
      <c r="Q27" s="2"/>
      <c r="R27" s="75"/>
    </row>
    <row r="28" spans="1:18" ht="30" customHeight="1">
      <c r="A28" s="42">
        <v>18</v>
      </c>
      <c r="B28" s="110"/>
      <c r="C28" s="29" t="s">
        <v>51</v>
      </c>
      <c r="D28" s="49" t="s">
        <v>48</v>
      </c>
      <c r="E28" s="107" t="s">
        <v>50</v>
      </c>
      <c r="F28" s="31" t="s">
        <v>49</v>
      </c>
      <c r="G28" s="32"/>
      <c r="H28" s="33">
        <f aca="true" t="shared" si="4" ref="H28:H34">IF($D$3="si",($G$5/$G$6*G28),IF($D$3="no",G28*$G$4,0))</f>
        <v>0</v>
      </c>
      <c r="I28" s="48"/>
      <c r="J28" s="108"/>
      <c r="K28" s="108"/>
      <c r="L28" s="108"/>
      <c r="M28" s="38">
        <v>8</v>
      </c>
      <c r="N28" s="39">
        <f t="shared" si="3"/>
        <v>8</v>
      </c>
      <c r="O28" s="43"/>
      <c r="P28" s="41">
        <f aca="true" t="shared" si="5" ref="P28:P33">IF(F28="Milano","X","")</f>
      </c>
      <c r="Q28" s="2"/>
      <c r="R28" s="75"/>
    </row>
    <row r="29" spans="1:18" ht="30" customHeight="1">
      <c r="A29" s="42">
        <v>19</v>
      </c>
      <c r="B29" s="110"/>
      <c r="C29" s="29" t="s">
        <v>51</v>
      </c>
      <c r="D29" s="49" t="s">
        <v>48</v>
      </c>
      <c r="E29" s="107" t="s">
        <v>50</v>
      </c>
      <c r="F29" s="31" t="s">
        <v>49</v>
      </c>
      <c r="G29" s="32"/>
      <c r="H29" s="33">
        <f t="shared" si="4"/>
        <v>0</v>
      </c>
      <c r="I29" s="48"/>
      <c r="J29" s="108"/>
      <c r="K29" s="108"/>
      <c r="L29" s="108"/>
      <c r="M29" s="38">
        <v>28.12</v>
      </c>
      <c r="N29" s="39">
        <f t="shared" si="3"/>
        <v>28.12</v>
      </c>
      <c r="O29" s="43">
        <v>28.12</v>
      </c>
      <c r="P29" s="41">
        <f t="shared" si="5"/>
      </c>
      <c r="Q29" s="2"/>
      <c r="R29" s="75"/>
    </row>
    <row r="30" spans="1:18" ht="30" customHeight="1">
      <c r="A30" s="42">
        <v>20</v>
      </c>
      <c r="B30" s="110"/>
      <c r="C30" s="29" t="s">
        <v>51</v>
      </c>
      <c r="D30" s="49" t="s">
        <v>52</v>
      </c>
      <c r="E30" s="107" t="s">
        <v>50</v>
      </c>
      <c r="F30" s="31" t="s">
        <v>49</v>
      </c>
      <c r="G30" s="32">
        <v>150</v>
      </c>
      <c r="H30" s="33">
        <f t="shared" si="4"/>
        <v>19.57695769576958</v>
      </c>
      <c r="I30" s="48">
        <v>9</v>
      </c>
      <c r="J30" s="108"/>
      <c r="K30" s="108"/>
      <c r="L30" s="108"/>
      <c r="M30" s="38"/>
      <c r="N30" s="39">
        <f t="shared" si="3"/>
        <v>28.57695769576958</v>
      </c>
      <c r="O30" s="43"/>
      <c r="P30" s="41">
        <f t="shared" si="5"/>
      </c>
      <c r="Q30" s="2"/>
      <c r="R30" s="75"/>
    </row>
    <row r="31" spans="1:18" ht="30" customHeight="1">
      <c r="A31" s="42">
        <v>21</v>
      </c>
      <c r="B31" s="110">
        <v>40680</v>
      </c>
      <c r="C31" s="29" t="s">
        <v>51</v>
      </c>
      <c r="D31" s="49" t="s">
        <v>52</v>
      </c>
      <c r="E31" s="107" t="s">
        <v>50</v>
      </c>
      <c r="F31" s="31" t="s">
        <v>49</v>
      </c>
      <c r="G31" s="32">
        <v>150</v>
      </c>
      <c r="H31" s="33">
        <f t="shared" si="4"/>
        <v>19.57695769576958</v>
      </c>
      <c r="I31" s="48">
        <v>8.7</v>
      </c>
      <c r="J31" s="108"/>
      <c r="K31" s="108"/>
      <c r="L31" s="108"/>
      <c r="M31" s="38"/>
      <c r="N31" s="39">
        <f t="shared" si="3"/>
        <v>28.27695769576958</v>
      </c>
      <c r="O31" s="43"/>
      <c r="P31" s="41">
        <f t="shared" si="5"/>
      </c>
      <c r="Q31" s="2"/>
      <c r="R31" s="75"/>
    </row>
    <row r="32" spans="1:18" ht="30" customHeight="1">
      <c r="A32" s="42">
        <v>22</v>
      </c>
      <c r="B32" s="110"/>
      <c r="C32" s="29" t="s">
        <v>51</v>
      </c>
      <c r="D32" s="49" t="s">
        <v>48</v>
      </c>
      <c r="E32" s="107" t="s">
        <v>50</v>
      </c>
      <c r="F32" s="31" t="s">
        <v>49</v>
      </c>
      <c r="G32" s="32"/>
      <c r="H32" s="33">
        <f t="shared" si="4"/>
        <v>0</v>
      </c>
      <c r="I32" s="48"/>
      <c r="J32" s="108"/>
      <c r="K32" s="108"/>
      <c r="L32" s="108"/>
      <c r="M32" s="38">
        <v>6.9</v>
      </c>
      <c r="N32" s="39">
        <f t="shared" si="3"/>
        <v>6.9</v>
      </c>
      <c r="O32" s="43"/>
      <c r="P32" s="41">
        <f t="shared" si="5"/>
      </c>
      <c r="Q32" s="2"/>
      <c r="R32" s="75"/>
    </row>
    <row r="33" spans="1:18" ht="30" customHeight="1">
      <c r="A33" s="42">
        <v>23</v>
      </c>
      <c r="B33" s="110">
        <v>40681</v>
      </c>
      <c r="C33" s="29" t="s">
        <v>51</v>
      </c>
      <c r="D33" s="49" t="s">
        <v>48</v>
      </c>
      <c r="E33" s="107" t="s">
        <v>50</v>
      </c>
      <c r="F33" s="31" t="s">
        <v>49</v>
      </c>
      <c r="G33" s="32"/>
      <c r="H33" s="33">
        <f t="shared" si="4"/>
        <v>0</v>
      </c>
      <c r="I33" s="48"/>
      <c r="J33" s="108"/>
      <c r="K33" s="108"/>
      <c r="L33" s="108"/>
      <c r="M33" s="38">
        <v>14</v>
      </c>
      <c r="N33" s="39">
        <f t="shared" si="3"/>
        <v>14</v>
      </c>
      <c r="O33" s="43"/>
      <c r="P33" s="41">
        <f t="shared" si="5"/>
      </c>
      <c r="Q33" s="2"/>
      <c r="R33" s="75"/>
    </row>
    <row r="34" spans="1:18" ht="30" customHeight="1">
      <c r="A34" s="42">
        <v>24</v>
      </c>
      <c r="B34" s="110"/>
      <c r="C34" s="29" t="s">
        <v>51</v>
      </c>
      <c r="D34" s="49" t="s">
        <v>48</v>
      </c>
      <c r="E34" s="107" t="s">
        <v>50</v>
      </c>
      <c r="F34" s="31" t="s">
        <v>49</v>
      </c>
      <c r="G34" s="32"/>
      <c r="H34" s="33">
        <f t="shared" si="4"/>
        <v>0</v>
      </c>
      <c r="I34" s="48">
        <v>9</v>
      </c>
      <c r="J34" s="108"/>
      <c r="K34" s="108"/>
      <c r="L34" s="108"/>
      <c r="M34" s="38">
        <v>36.22</v>
      </c>
      <c r="N34" s="39">
        <f t="shared" si="3"/>
        <v>45.22</v>
      </c>
      <c r="O34" s="43">
        <v>36.22</v>
      </c>
      <c r="P34" s="41">
        <f aca="true" t="shared" si="6" ref="P34:P45">IF(F35="Milano","X","")</f>
      </c>
      <c r="Q34" s="2"/>
      <c r="R34" s="75"/>
    </row>
    <row r="35" spans="1:18" ht="30" customHeight="1">
      <c r="A35" s="42">
        <v>25</v>
      </c>
      <c r="B35" s="110">
        <v>40686</v>
      </c>
      <c r="C35" s="29" t="s">
        <v>51</v>
      </c>
      <c r="D35" s="49" t="s">
        <v>52</v>
      </c>
      <c r="E35" s="107" t="s">
        <v>50</v>
      </c>
      <c r="F35" s="31" t="s">
        <v>49</v>
      </c>
      <c r="G35" s="32">
        <v>150</v>
      </c>
      <c r="H35" s="33">
        <f aca="true" t="shared" si="7" ref="H35:H46">IF($D$3="si",($G$5/$G$6*G35),IF($D$3="no",G35*$G$4,0))</f>
        <v>19.57695769576958</v>
      </c>
      <c r="I35" s="48">
        <v>8.7</v>
      </c>
      <c r="J35" s="108"/>
      <c r="K35" s="108"/>
      <c r="L35" s="108"/>
      <c r="M35" s="38"/>
      <c r="N35" s="39">
        <f aca="true" t="shared" si="8" ref="N35:N40">SUM(H35:M35)</f>
        <v>28.27695769576958</v>
      </c>
      <c r="O35" s="43"/>
      <c r="P35" s="41">
        <f t="shared" si="6"/>
      </c>
      <c r="Q35" s="2"/>
      <c r="R35" s="75"/>
    </row>
    <row r="36" spans="1:18" ht="30" customHeight="1">
      <c r="A36" s="42">
        <v>26</v>
      </c>
      <c r="B36" s="110"/>
      <c r="C36" s="29" t="s">
        <v>51</v>
      </c>
      <c r="D36" s="49" t="s">
        <v>48</v>
      </c>
      <c r="E36" s="107" t="s">
        <v>50</v>
      </c>
      <c r="F36" s="31" t="s">
        <v>49</v>
      </c>
      <c r="G36" s="32"/>
      <c r="H36" s="33">
        <f t="shared" si="7"/>
        <v>0</v>
      </c>
      <c r="I36" s="48"/>
      <c r="J36" s="108"/>
      <c r="K36" s="108"/>
      <c r="L36" s="108"/>
      <c r="M36" s="38">
        <v>3</v>
      </c>
      <c r="N36" s="39">
        <f t="shared" si="8"/>
        <v>3</v>
      </c>
      <c r="O36" s="43"/>
      <c r="P36" s="41">
        <f t="shared" si="6"/>
      </c>
      <c r="Q36" s="2"/>
      <c r="R36" s="75"/>
    </row>
    <row r="37" spans="1:18" ht="30" customHeight="1">
      <c r="A37" s="42">
        <v>27</v>
      </c>
      <c r="B37" s="110"/>
      <c r="C37" s="29" t="s">
        <v>51</v>
      </c>
      <c r="D37" s="49" t="s">
        <v>48</v>
      </c>
      <c r="E37" s="107" t="s">
        <v>50</v>
      </c>
      <c r="F37" s="31" t="s">
        <v>49</v>
      </c>
      <c r="G37" s="32"/>
      <c r="H37" s="33">
        <f t="shared" si="7"/>
        <v>0</v>
      </c>
      <c r="I37" s="48"/>
      <c r="J37" s="108"/>
      <c r="K37" s="108"/>
      <c r="L37" s="108"/>
      <c r="M37" s="38">
        <v>7.8</v>
      </c>
      <c r="N37" s="39">
        <f t="shared" si="8"/>
        <v>7.8</v>
      </c>
      <c r="O37" s="43">
        <v>7.8</v>
      </c>
      <c r="P37" s="41">
        <f t="shared" si="6"/>
      </c>
      <c r="Q37" s="2"/>
      <c r="R37" s="75"/>
    </row>
    <row r="38" spans="1:18" ht="30" customHeight="1">
      <c r="A38" s="42">
        <v>28</v>
      </c>
      <c r="B38" s="110">
        <v>40687</v>
      </c>
      <c r="C38" s="29" t="s">
        <v>51</v>
      </c>
      <c r="D38" s="49" t="s">
        <v>48</v>
      </c>
      <c r="E38" s="107" t="s">
        <v>50</v>
      </c>
      <c r="F38" s="31" t="s">
        <v>49</v>
      </c>
      <c r="G38" s="32"/>
      <c r="H38" s="33">
        <f t="shared" si="7"/>
        <v>0</v>
      </c>
      <c r="I38" s="48"/>
      <c r="J38" s="108"/>
      <c r="K38" s="108"/>
      <c r="L38" s="108"/>
      <c r="M38" s="38">
        <v>1.8</v>
      </c>
      <c r="N38" s="39">
        <f t="shared" si="8"/>
        <v>1.8</v>
      </c>
      <c r="O38" s="43"/>
      <c r="P38" s="41">
        <f t="shared" si="6"/>
      </c>
      <c r="Q38" s="2"/>
      <c r="R38" s="75"/>
    </row>
    <row r="39" spans="1:18" ht="30" customHeight="1">
      <c r="A39" s="42">
        <v>29</v>
      </c>
      <c r="B39" s="110"/>
      <c r="C39" s="29" t="s">
        <v>51</v>
      </c>
      <c r="D39" s="49" t="s">
        <v>48</v>
      </c>
      <c r="E39" s="107" t="s">
        <v>50</v>
      </c>
      <c r="F39" s="31" t="s">
        <v>49</v>
      </c>
      <c r="G39" s="32"/>
      <c r="H39" s="33">
        <f t="shared" si="7"/>
        <v>0</v>
      </c>
      <c r="I39" s="48"/>
      <c r="J39" s="108"/>
      <c r="K39" s="108"/>
      <c r="L39" s="108"/>
      <c r="M39" s="38">
        <v>2.6</v>
      </c>
      <c r="N39" s="39">
        <f t="shared" si="8"/>
        <v>2.6</v>
      </c>
      <c r="O39" s="43"/>
      <c r="P39" s="41">
        <f t="shared" si="6"/>
      </c>
      <c r="Q39" s="2"/>
      <c r="R39" s="75"/>
    </row>
    <row r="40" spans="1:18" ht="30" customHeight="1">
      <c r="A40" s="42">
        <v>30</v>
      </c>
      <c r="B40" s="110"/>
      <c r="C40" s="29" t="s">
        <v>51</v>
      </c>
      <c r="D40" s="49" t="s">
        <v>48</v>
      </c>
      <c r="E40" s="107" t="s">
        <v>50</v>
      </c>
      <c r="F40" s="31" t="s">
        <v>49</v>
      </c>
      <c r="G40" s="32"/>
      <c r="H40" s="33">
        <f t="shared" si="7"/>
        <v>0</v>
      </c>
      <c r="I40" s="48"/>
      <c r="J40" s="108"/>
      <c r="K40" s="108"/>
      <c r="L40" s="108"/>
      <c r="M40" s="38">
        <v>8</v>
      </c>
      <c r="N40" s="39">
        <f t="shared" si="8"/>
        <v>8</v>
      </c>
      <c r="O40" s="43"/>
      <c r="P40" s="41">
        <f t="shared" si="6"/>
      </c>
      <c r="Q40" s="2"/>
      <c r="R40" s="75"/>
    </row>
    <row r="41" spans="1:18" ht="30" customHeight="1">
      <c r="A41" s="42">
        <v>31</v>
      </c>
      <c r="B41" s="110"/>
      <c r="C41" s="29" t="s">
        <v>51</v>
      </c>
      <c r="D41" s="49" t="s">
        <v>48</v>
      </c>
      <c r="E41" s="107" t="s">
        <v>50</v>
      </c>
      <c r="F41" s="31" t="s">
        <v>49</v>
      </c>
      <c r="G41" s="32"/>
      <c r="H41" s="33">
        <f t="shared" si="7"/>
        <v>0</v>
      </c>
      <c r="I41" s="48"/>
      <c r="J41" s="108"/>
      <c r="K41" s="108"/>
      <c r="L41" s="108"/>
      <c r="M41" s="38">
        <v>4</v>
      </c>
      <c r="N41" s="39">
        <f aca="true" t="shared" si="9" ref="N41:N46">SUM(H41:M41)</f>
        <v>4</v>
      </c>
      <c r="O41" s="43"/>
      <c r="P41" s="41">
        <f t="shared" si="6"/>
      </c>
      <c r="Q41" s="2"/>
      <c r="R41" s="75"/>
    </row>
    <row r="42" spans="1:18" ht="30" customHeight="1">
      <c r="A42" s="42">
        <v>32</v>
      </c>
      <c r="B42" s="110">
        <v>40688</v>
      </c>
      <c r="C42" s="29" t="s">
        <v>51</v>
      </c>
      <c r="D42" s="49" t="s">
        <v>48</v>
      </c>
      <c r="E42" s="107" t="s">
        <v>50</v>
      </c>
      <c r="F42" s="31" t="s">
        <v>49</v>
      </c>
      <c r="G42" s="32"/>
      <c r="H42" s="33">
        <f t="shared" si="7"/>
        <v>0</v>
      </c>
      <c r="I42" s="48"/>
      <c r="J42" s="108"/>
      <c r="K42" s="108"/>
      <c r="L42" s="108"/>
      <c r="M42" s="38">
        <v>1.7</v>
      </c>
      <c r="N42" s="39">
        <f t="shared" si="9"/>
        <v>1.7</v>
      </c>
      <c r="O42" s="43"/>
      <c r="P42" s="41">
        <f t="shared" si="6"/>
      </c>
      <c r="Q42" s="2"/>
      <c r="R42" s="75"/>
    </row>
    <row r="43" spans="1:18" ht="30" customHeight="1">
      <c r="A43" s="42">
        <v>33</v>
      </c>
      <c r="B43" s="110"/>
      <c r="C43" s="29" t="s">
        <v>51</v>
      </c>
      <c r="D43" s="49" t="s">
        <v>48</v>
      </c>
      <c r="E43" s="107" t="s">
        <v>50</v>
      </c>
      <c r="F43" s="31" t="s">
        <v>49</v>
      </c>
      <c r="G43" s="32"/>
      <c r="H43" s="33">
        <f t="shared" si="7"/>
        <v>0</v>
      </c>
      <c r="I43" s="48"/>
      <c r="J43" s="108"/>
      <c r="K43" s="108"/>
      <c r="L43" s="108"/>
      <c r="M43" s="38">
        <v>3.5</v>
      </c>
      <c r="N43" s="39">
        <f t="shared" si="9"/>
        <v>3.5</v>
      </c>
      <c r="O43" s="43"/>
      <c r="P43" s="41">
        <f t="shared" si="6"/>
      </c>
      <c r="Q43" s="2"/>
      <c r="R43" s="75"/>
    </row>
    <row r="44" spans="1:18" ht="30" customHeight="1">
      <c r="A44" s="42">
        <v>34</v>
      </c>
      <c r="B44" s="110"/>
      <c r="C44" s="29" t="s">
        <v>51</v>
      </c>
      <c r="D44" s="49" t="s">
        <v>48</v>
      </c>
      <c r="E44" s="107" t="s">
        <v>50</v>
      </c>
      <c r="F44" s="31" t="s">
        <v>49</v>
      </c>
      <c r="G44" s="32"/>
      <c r="H44" s="33">
        <f t="shared" si="7"/>
        <v>0</v>
      </c>
      <c r="I44" s="48"/>
      <c r="J44" s="108"/>
      <c r="K44" s="108"/>
      <c r="L44" s="108"/>
      <c r="M44" s="38">
        <v>6.45</v>
      </c>
      <c r="N44" s="39">
        <f t="shared" si="9"/>
        <v>6.45</v>
      </c>
      <c r="O44" s="43"/>
      <c r="P44" s="41">
        <f t="shared" si="6"/>
      </c>
      <c r="Q44" s="2"/>
      <c r="R44" s="75"/>
    </row>
    <row r="45" spans="1:18" ht="30" customHeight="1">
      <c r="A45" s="42">
        <v>35</v>
      </c>
      <c r="B45" s="110"/>
      <c r="C45" s="29" t="s">
        <v>51</v>
      </c>
      <c r="D45" s="49" t="s">
        <v>48</v>
      </c>
      <c r="E45" s="107" t="s">
        <v>50</v>
      </c>
      <c r="F45" s="31" t="s">
        <v>49</v>
      </c>
      <c r="G45" s="32"/>
      <c r="H45" s="33">
        <f t="shared" si="7"/>
        <v>0</v>
      </c>
      <c r="I45" s="48"/>
      <c r="J45" s="108"/>
      <c r="K45" s="108"/>
      <c r="L45" s="108"/>
      <c r="M45" s="38">
        <v>18.58</v>
      </c>
      <c r="N45" s="39">
        <f t="shared" si="9"/>
        <v>18.58</v>
      </c>
      <c r="O45" s="43">
        <v>18.58</v>
      </c>
      <c r="P45" s="41">
        <f t="shared" si="6"/>
      </c>
      <c r="Q45" s="2"/>
      <c r="R45" s="75"/>
    </row>
    <row r="46" spans="1:18" ht="30" customHeight="1">
      <c r="A46" s="42">
        <v>36</v>
      </c>
      <c r="B46" s="110">
        <v>40689</v>
      </c>
      <c r="C46" s="29" t="s">
        <v>51</v>
      </c>
      <c r="D46" s="49" t="s">
        <v>48</v>
      </c>
      <c r="E46" s="107" t="s">
        <v>50</v>
      </c>
      <c r="F46" s="31" t="s">
        <v>49</v>
      </c>
      <c r="G46" s="32"/>
      <c r="H46" s="33">
        <f t="shared" si="7"/>
        <v>0</v>
      </c>
      <c r="I46" s="48"/>
      <c r="J46" s="108"/>
      <c r="K46" s="108"/>
      <c r="L46" s="108"/>
      <c r="M46" s="38">
        <v>2.7</v>
      </c>
      <c r="N46" s="39">
        <f t="shared" si="9"/>
        <v>2.7</v>
      </c>
      <c r="O46" s="43"/>
      <c r="P46" s="41"/>
      <c r="Q46" s="2"/>
      <c r="R46" s="75"/>
    </row>
    <row r="47" spans="1:18" ht="30" customHeight="1">
      <c r="A47" s="42">
        <v>37</v>
      </c>
      <c r="B47" s="110"/>
      <c r="C47" s="29" t="s">
        <v>51</v>
      </c>
      <c r="D47" s="49" t="s">
        <v>48</v>
      </c>
      <c r="E47" s="107" t="s">
        <v>50</v>
      </c>
      <c r="F47" s="31" t="s">
        <v>49</v>
      </c>
      <c r="G47" s="32"/>
      <c r="H47" s="33">
        <f aca="true" t="shared" si="10" ref="H47:H52">IF($D$3="si",($G$5/$G$6*G47),IF($D$3="no",G47*$G$4,0))</f>
        <v>0</v>
      </c>
      <c r="I47" s="48"/>
      <c r="J47" s="108"/>
      <c r="K47" s="108"/>
      <c r="L47" s="108"/>
      <c r="M47" s="38">
        <v>8</v>
      </c>
      <c r="N47" s="39">
        <f aca="true" t="shared" si="11" ref="N47:N52">SUM(H47:M47)</f>
        <v>8</v>
      </c>
      <c r="O47" s="43"/>
      <c r="P47" s="41">
        <f aca="true" t="shared" si="12" ref="P47:P52">IF(F47="Milano","X","")</f>
      </c>
      <c r="Q47" s="2"/>
      <c r="R47" s="75"/>
    </row>
    <row r="48" spans="1:18" ht="30" customHeight="1">
      <c r="A48" s="42">
        <v>38</v>
      </c>
      <c r="B48" s="110">
        <v>40690</v>
      </c>
      <c r="C48" s="29" t="s">
        <v>51</v>
      </c>
      <c r="D48" s="49" t="s">
        <v>48</v>
      </c>
      <c r="E48" s="107" t="s">
        <v>50</v>
      </c>
      <c r="F48" s="31" t="s">
        <v>49</v>
      </c>
      <c r="G48" s="32"/>
      <c r="H48" s="33">
        <f t="shared" si="10"/>
        <v>0</v>
      </c>
      <c r="I48" s="48"/>
      <c r="J48" s="108"/>
      <c r="K48" s="108"/>
      <c r="L48" s="108"/>
      <c r="M48" s="38">
        <v>1.7</v>
      </c>
      <c r="N48" s="39">
        <f t="shared" si="11"/>
        <v>1.7</v>
      </c>
      <c r="O48" s="43"/>
      <c r="P48" s="41">
        <f t="shared" si="12"/>
      </c>
      <c r="Q48" s="2"/>
      <c r="R48" s="75"/>
    </row>
    <row r="49" spans="1:18" ht="30" customHeight="1">
      <c r="A49" s="42">
        <v>39</v>
      </c>
      <c r="B49" s="110"/>
      <c r="C49" s="29" t="s">
        <v>51</v>
      </c>
      <c r="D49" s="49" t="s">
        <v>52</v>
      </c>
      <c r="E49" s="107" t="s">
        <v>50</v>
      </c>
      <c r="F49" s="31" t="s">
        <v>49</v>
      </c>
      <c r="G49" s="32">
        <v>150</v>
      </c>
      <c r="H49" s="33">
        <f t="shared" si="10"/>
        <v>19.57695769576958</v>
      </c>
      <c r="I49" s="48">
        <v>9</v>
      </c>
      <c r="J49" s="108"/>
      <c r="K49" s="108"/>
      <c r="L49" s="108"/>
      <c r="M49" s="38"/>
      <c r="N49" s="39">
        <f t="shared" si="11"/>
        <v>28.57695769576958</v>
      </c>
      <c r="O49" s="43"/>
      <c r="P49" s="41">
        <f t="shared" si="12"/>
      </c>
      <c r="Q49" s="2"/>
      <c r="R49" s="75"/>
    </row>
    <row r="50" spans="1:18" ht="30" customHeight="1">
      <c r="A50" s="42">
        <v>40</v>
      </c>
      <c r="B50" s="110">
        <v>40693</v>
      </c>
      <c r="C50" s="29" t="s">
        <v>51</v>
      </c>
      <c r="D50" s="49" t="s">
        <v>52</v>
      </c>
      <c r="E50" s="107" t="s">
        <v>50</v>
      </c>
      <c r="F50" s="31" t="s">
        <v>49</v>
      </c>
      <c r="G50" s="32">
        <v>150</v>
      </c>
      <c r="H50" s="33">
        <f t="shared" si="10"/>
        <v>19.57695769576958</v>
      </c>
      <c r="I50" s="48">
        <v>8.7</v>
      </c>
      <c r="J50" s="108"/>
      <c r="K50" s="108"/>
      <c r="L50" s="108"/>
      <c r="M50" s="38"/>
      <c r="N50" s="39">
        <f t="shared" si="11"/>
        <v>28.27695769576958</v>
      </c>
      <c r="O50" s="43"/>
      <c r="P50" s="41">
        <f t="shared" si="12"/>
      </c>
      <c r="Q50" s="2"/>
      <c r="R50" s="75"/>
    </row>
    <row r="51" spans="1:18" ht="30" customHeight="1">
      <c r="A51" s="42">
        <v>41</v>
      </c>
      <c r="B51" s="110"/>
      <c r="C51" s="29" t="s">
        <v>51</v>
      </c>
      <c r="D51" s="49" t="s">
        <v>48</v>
      </c>
      <c r="E51" s="107" t="s">
        <v>50</v>
      </c>
      <c r="F51" s="31" t="s">
        <v>49</v>
      </c>
      <c r="G51" s="32"/>
      <c r="H51" s="33">
        <f>IF($D$3="si",($G$5/$G$6*G51),IF($D$3="no",G51*$G$4,0))</f>
        <v>0</v>
      </c>
      <c r="I51" s="48"/>
      <c r="J51" s="108"/>
      <c r="K51" s="108"/>
      <c r="L51" s="108"/>
      <c r="M51" s="38">
        <v>8.5</v>
      </c>
      <c r="N51" s="39">
        <f t="shared" si="11"/>
        <v>8.5</v>
      </c>
      <c r="O51" s="43">
        <v>8.5</v>
      </c>
      <c r="P51" s="41">
        <f t="shared" si="12"/>
      </c>
      <c r="Q51" s="2"/>
      <c r="R51" s="75"/>
    </row>
    <row r="52" spans="1:18" ht="30" customHeight="1">
      <c r="A52" s="42">
        <v>42</v>
      </c>
      <c r="B52" s="111"/>
      <c r="C52" s="29" t="s">
        <v>51</v>
      </c>
      <c r="D52" s="49" t="s">
        <v>48</v>
      </c>
      <c r="E52" s="107" t="s">
        <v>50</v>
      </c>
      <c r="F52" s="31" t="s">
        <v>49</v>
      </c>
      <c r="G52" s="32"/>
      <c r="H52" s="33">
        <f t="shared" si="10"/>
        <v>0</v>
      </c>
      <c r="I52" s="48"/>
      <c r="J52" s="108"/>
      <c r="K52" s="108"/>
      <c r="L52" s="108"/>
      <c r="M52" s="38">
        <v>1.7</v>
      </c>
      <c r="N52" s="39">
        <f t="shared" si="11"/>
        <v>1.7</v>
      </c>
      <c r="O52" s="43"/>
      <c r="P52" s="41">
        <f t="shared" si="12"/>
      </c>
      <c r="Q52" s="2"/>
      <c r="R52" s="75"/>
    </row>
    <row r="53" spans="1:16" ht="18.75" hidden="1">
      <c r="A53" s="83"/>
      <c r="B53" s="84"/>
      <c r="C53" s="85"/>
      <c r="D53" s="86"/>
      <c r="E53" s="86"/>
      <c r="F53" s="87"/>
      <c r="G53" s="88"/>
      <c r="H53" s="89"/>
      <c r="I53" s="90"/>
      <c r="J53" s="90"/>
      <c r="K53" s="90"/>
      <c r="L53" s="90"/>
      <c r="M53" s="90"/>
      <c r="N53" s="91"/>
      <c r="O53" s="92"/>
      <c r="P53" s="93"/>
    </row>
    <row r="54" spans="1:16" ht="18.75">
      <c r="A54" s="60"/>
      <c r="B54" s="77" t="s">
        <v>45</v>
      </c>
      <c r="C54" s="77"/>
      <c r="D54" s="77"/>
      <c r="E54" s="61"/>
      <c r="F54" s="61"/>
      <c r="G54" s="77" t="s">
        <v>47</v>
      </c>
      <c r="H54" s="77"/>
      <c r="I54" s="77"/>
      <c r="J54" s="61"/>
      <c r="K54" s="61"/>
      <c r="L54" s="77" t="s">
        <v>46</v>
      </c>
      <c r="M54" s="77"/>
      <c r="N54" s="77"/>
      <c r="O54" s="61"/>
      <c r="P54" s="93"/>
    </row>
  </sheetData>
  <sheetProtection/>
  <mergeCells count="41">
    <mergeCell ref="G8:G9"/>
    <mergeCell ref="D7:F7"/>
    <mergeCell ref="A8:A10"/>
    <mergeCell ref="B8:B10"/>
    <mergeCell ref="C8:C10"/>
    <mergeCell ref="D8:D10"/>
    <mergeCell ref="E8:E10"/>
    <mergeCell ref="F8:F10"/>
    <mergeCell ref="B11:B14"/>
    <mergeCell ref="R8:R10"/>
    <mergeCell ref="B1:C1"/>
    <mergeCell ref="D1:E1"/>
    <mergeCell ref="B2:C2"/>
    <mergeCell ref="D2:E2"/>
    <mergeCell ref="B3:C3"/>
    <mergeCell ref="D3:E3"/>
    <mergeCell ref="L8:M8"/>
    <mergeCell ref="N8:N10"/>
    <mergeCell ref="O8:O10"/>
    <mergeCell ref="P8:P10"/>
    <mergeCell ref="L9:L10"/>
    <mergeCell ref="M9:M10"/>
    <mergeCell ref="N5:O5"/>
    <mergeCell ref="A7:C7"/>
    <mergeCell ref="I8:I10"/>
    <mergeCell ref="J8:J10"/>
    <mergeCell ref="H8:H10"/>
    <mergeCell ref="K8:K10"/>
    <mergeCell ref="B15:B18"/>
    <mergeCell ref="B19:B21"/>
    <mergeCell ref="B22:B24"/>
    <mergeCell ref="B25:B26"/>
    <mergeCell ref="B27:B30"/>
    <mergeCell ref="B31:B32"/>
    <mergeCell ref="B38:B41"/>
    <mergeCell ref="B42:B45"/>
    <mergeCell ref="B46:B47"/>
    <mergeCell ref="B48:B49"/>
    <mergeCell ref="B50:B52"/>
    <mergeCell ref="B33:B34"/>
    <mergeCell ref="B35:B37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53">
      <formula1>1</formula1>
    </dataValidation>
    <dataValidation type="date" operator="greaterThanOrEqual" showErrorMessage="1" errorTitle="Data" error="Inserire una data superiore al 1/11/2000" sqref="B53 B11">
      <formula1>36831</formula1>
    </dataValidation>
    <dataValidation type="textLength" operator="greaterThan" sqref="F53">
      <formula1>1</formula1>
    </dataValidation>
    <dataValidation type="textLength" operator="greaterThan" allowBlank="1" showErrorMessage="1" sqref="D53:E53 D25:D52">
      <formula1>1</formula1>
    </dataValidation>
    <dataValidation type="whole" operator="greaterThanOrEqual" allowBlank="1" showErrorMessage="1" errorTitle="Valore" error="Inserire un numero maggiore o uguale a 0 (zero)!" sqref="N11:N53">
      <formula1>0</formula1>
    </dataValidation>
    <dataValidation type="decimal" operator="greaterThanOrEqual" allowBlank="1" showErrorMessage="1" errorTitle="Valore" error="Inserire un numero maggiore o uguale a 0 (zero)!" sqref="M18:M22 J13:L22 I17:I22 J11:M12 H11:I11 I23:M34 H12:H34 H35:M53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C84" sqref="C84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29" t="s">
        <v>0</v>
      </c>
      <c r="C1" s="129"/>
      <c r="D1" s="129"/>
      <c r="E1" s="130"/>
      <c r="F1" s="130"/>
      <c r="G1" s="51" t="s">
        <v>43</v>
      </c>
      <c r="H1" s="50" t="s">
        <v>44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7" s="8" customFormat="1" ht="35.25" customHeight="1">
      <c r="A2" s="4"/>
      <c r="B2" s="131" t="s">
        <v>2</v>
      </c>
      <c r="C2" s="131"/>
      <c r="D2" s="131"/>
      <c r="E2" s="130"/>
      <c r="F2" s="130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1" t="s">
        <v>26</v>
      </c>
      <c r="C3" s="131"/>
      <c r="D3" s="131"/>
      <c r="E3" s="130" t="s">
        <v>27</v>
      </c>
      <c r="F3" s="130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</v>
      </c>
      <c r="N5" s="119" t="s">
        <v>8</v>
      </c>
      <c r="O5" s="119"/>
      <c r="P5" s="22">
        <f>P1-P2-P3-P4</f>
        <v>0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47" t="s">
        <v>11</v>
      </c>
      <c r="F7" s="148"/>
      <c r="G7" s="25">
        <f aca="true" t="shared" si="0" ref="G7:O7">SUM(G11:G129)</f>
        <v>0</v>
      </c>
      <c r="H7" s="25">
        <f>SUM(H11:H129)</f>
        <v>0</v>
      </c>
      <c r="I7" s="65">
        <f t="shared" si="0"/>
        <v>0</v>
      </c>
      <c r="J7" s="70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8" ht="36" customHeight="1" thickBot="1" thickTop="1">
      <c r="A8" s="152"/>
      <c r="B8" s="64"/>
      <c r="C8" s="153" t="s">
        <v>13</v>
      </c>
      <c r="D8" s="154" t="s">
        <v>25</v>
      </c>
      <c r="E8" s="138" t="s">
        <v>14</v>
      </c>
      <c r="F8" s="155" t="s">
        <v>35</v>
      </c>
      <c r="G8" s="156" t="s">
        <v>15</v>
      </c>
      <c r="H8" s="157" t="s">
        <v>16</v>
      </c>
      <c r="I8" s="144" t="s">
        <v>39</v>
      </c>
      <c r="J8" s="144" t="s">
        <v>41</v>
      </c>
      <c r="K8" s="144" t="s">
        <v>40</v>
      </c>
      <c r="L8" s="145" t="s">
        <v>37</v>
      </c>
      <c r="M8" s="146"/>
      <c r="N8" s="151" t="s">
        <v>17</v>
      </c>
      <c r="O8" s="160" t="s">
        <v>18</v>
      </c>
      <c r="P8" s="114" t="s">
        <v>19</v>
      </c>
      <c r="R8" s="2"/>
    </row>
    <row r="9" spans="1:18" ht="36" customHeight="1" thickBot="1" thickTop="1">
      <c r="A9" s="137"/>
      <c r="B9" s="64" t="s">
        <v>12</v>
      </c>
      <c r="C9" s="138"/>
      <c r="D9" s="138"/>
      <c r="E9" s="138"/>
      <c r="F9" s="155"/>
      <c r="G9" s="156"/>
      <c r="H9" s="158"/>
      <c r="I9" s="123" t="s">
        <v>39</v>
      </c>
      <c r="J9" s="123"/>
      <c r="K9" s="123" t="s">
        <v>38</v>
      </c>
      <c r="L9" s="115" t="s">
        <v>23</v>
      </c>
      <c r="M9" s="150" t="s">
        <v>24</v>
      </c>
      <c r="N9" s="134"/>
      <c r="O9" s="113"/>
      <c r="P9" s="114"/>
      <c r="R9" s="2"/>
    </row>
    <row r="10" spans="1:18" ht="37.5" customHeight="1" thickBot="1" thickTop="1">
      <c r="A10" s="137"/>
      <c r="B10" s="55"/>
      <c r="C10" s="138"/>
      <c r="D10" s="138"/>
      <c r="E10" s="138"/>
      <c r="F10" s="155"/>
      <c r="G10" s="26" t="s">
        <v>20</v>
      </c>
      <c r="H10" s="159"/>
      <c r="I10" s="123"/>
      <c r="J10" s="123"/>
      <c r="K10" s="123"/>
      <c r="L10" s="149"/>
      <c r="M10" s="118"/>
      <c r="N10" s="134"/>
      <c r="O10" s="113"/>
      <c r="P10" s="114"/>
      <c r="R10" s="2"/>
    </row>
    <row r="11" spans="1:18" ht="30" customHeight="1" thickTop="1">
      <c r="A11" s="27">
        <v>1</v>
      </c>
      <c r="B11" s="47"/>
      <c r="C11" s="29"/>
      <c r="D11" s="29"/>
      <c r="E11" s="68"/>
      <c r="F11" s="68"/>
      <c r="G11" s="99"/>
      <c r="H11" s="105">
        <f>IF($E$3="si",($H$5/$H$6*G11),IF($E$3="no",G11*$H$4,0))</f>
        <v>0</v>
      </c>
      <c r="I11" s="71"/>
      <c r="J11" s="71"/>
      <c r="K11" s="34"/>
      <c r="L11" s="35"/>
      <c r="M11" s="37"/>
      <c r="N11" s="39">
        <f aca="true" t="shared" si="1" ref="N11:N18">SUM(H11:M11)</f>
        <v>0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/>
      <c r="C12" s="29"/>
      <c r="D12" s="44"/>
      <c r="E12" s="68"/>
      <c r="F12" s="68"/>
      <c r="G12" s="100"/>
      <c r="H12" s="105">
        <f aca="true" t="shared" si="2" ref="H12:H75">IF($E$3="si",($H$5/$H$6*G12),IF($E$3="no",G12*$H$4,0))</f>
        <v>0</v>
      </c>
      <c r="I12" s="71"/>
      <c r="J12" s="71"/>
      <c r="K12" s="34"/>
      <c r="L12" s="35"/>
      <c r="M12" s="37"/>
      <c r="N12" s="39">
        <f t="shared" si="1"/>
        <v>0</v>
      </c>
      <c r="O12" s="43"/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/>
      <c r="C13" s="29"/>
      <c r="D13" s="29"/>
      <c r="E13" s="68"/>
      <c r="F13" s="68"/>
      <c r="G13" s="100"/>
      <c r="H13" s="105">
        <f t="shared" si="2"/>
        <v>0</v>
      </c>
      <c r="I13" s="71"/>
      <c r="J13" s="71"/>
      <c r="K13" s="34"/>
      <c r="L13" s="35"/>
      <c r="M13" s="37"/>
      <c r="N13" s="39">
        <f t="shared" si="1"/>
        <v>0</v>
      </c>
      <c r="O13" s="43"/>
      <c r="P13" s="41">
        <f t="shared" si="3"/>
      </c>
      <c r="R13" s="2"/>
    </row>
    <row r="14" spans="1:18" ht="30" customHeight="1">
      <c r="A14" s="42">
        <v>4</v>
      </c>
      <c r="B14" s="28"/>
      <c r="C14" s="29"/>
      <c r="D14" s="29"/>
      <c r="E14" s="68"/>
      <c r="F14" s="68"/>
      <c r="G14" s="100"/>
      <c r="H14" s="105">
        <f t="shared" si="2"/>
        <v>0</v>
      </c>
      <c r="I14" s="71"/>
      <c r="J14" s="71"/>
      <c r="K14" s="34"/>
      <c r="L14" s="35"/>
      <c r="M14" s="37"/>
      <c r="N14" s="39">
        <f t="shared" si="1"/>
        <v>0</v>
      </c>
      <c r="O14" s="43"/>
      <c r="P14" s="41">
        <f t="shared" si="3"/>
      </c>
      <c r="R14" s="2"/>
    </row>
    <row r="15" spans="1:18" ht="30" customHeight="1">
      <c r="A15" s="42">
        <v>5</v>
      </c>
      <c r="B15" s="28"/>
      <c r="C15" s="29"/>
      <c r="D15" s="29"/>
      <c r="E15" s="68"/>
      <c r="F15" s="68"/>
      <c r="G15" s="100"/>
      <c r="H15" s="105">
        <f t="shared" si="2"/>
        <v>0</v>
      </c>
      <c r="I15" s="71"/>
      <c r="J15" s="71"/>
      <c r="K15" s="34"/>
      <c r="L15" s="35"/>
      <c r="M15" s="37"/>
      <c r="N15" s="39">
        <f t="shared" si="1"/>
        <v>0</v>
      </c>
      <c r="O15" s="43"/>
      <c r="P15" s="41">
        <f t="shared" si="3"/>
      </c>
      <c r="R15" s="2"/>
    </row>
    <row r="16" spans="1:18" ht="30" customHeight="1">
      <c r="A16" s="42">
        <v>6</v>
      </c>
      <c r="B16" s="28"/>
      <c r="C16" s="29"/>
      <c r="D16" s="29"/>
      <c r="E16" s="68"/>
      <c r="F16" s="68"/>
      <c r="G16" s="100"/>
      <c r="H16" s="105">
        <f t="shared" si="2"/>
        <v>0</v>
      </c>
      <c r="I16" s="71"/>
      <c r="J16" s="71"/>
      <c r="K16" s="34"/>
      <c r="L16" s="35"/>
      <c r="M16" s="37"/>
      <c r="N16" s="39">
        <f t="shared" si="1"/>
        <v>0</v>
      </c>
      <c r="O16" s="43"/>
      <c r="P16" s="41">
        <f t="shared" si="3"/>
      </c>
      <c r="R16" s="2"/>
    </row>
    <row r="17" spans="1:18" ht="30" customHeight="1">
      <c r="A17" s="42">
        <v>7</v>
      </c>
      <c r="B17" s="28"/>
      <c r="C17" s="29"/>
      <c r="D17" s="29"/>
      <c r="E17" s="68"/>
      <c r="F17" s="68"/>
      <c r="G17" s="100"/>
      <c r="H17" s="105">
        <f t="shared" si="2"/>
        <v>0</v>
      </c>
      <c r="I17" s="71"/>
      <c r="J17" s="71"/>
      <c r="K17" s="34"/>
      <c r="L17" s="35"/>
      <c r="M17" s="37"/>
      <c r="N17" s="39">
        <f t="shared" si="1"/>
        <v>0</v>
      </c>
      <c r="O17" s="43"/>
      <c r="P17" s="41">
        <f t="shared" si="3"/>
      </c>
      <c r="R17" s="2"/>
    </row>
    <row r="18" spans="1:18" ht="30" customHeight="1">
      <c r="A18" s="42">
        <v>8</v>
      </c>
      <c r="B18" s="28"/>
      <c r="C18" s="29"/>
      <c r="D18" s="29"/>
      <c r="E18" s="68"/>
      <c r="F18" s="68"/>
      <c r="G18" s="100"/>
      <c r="H18" s="105">
        <f t="shared" si="2"/>
        <v>0</v>
      </c>
      <c r="I18" s="71"/>
      <c r="J18" s="71"/>
      <c r="K18" s="34"/>
      <c r="L18" s="35"/>
      <c r="M18" s="35"/>
      <c r="N18" s="39">
        <f t="shared" si="1"/>
        <v>0</v>
      </c>
      <c r="O18" s="43"/>
      <c r="P18" s="41">
        <f t="shared" si="3"/>
      </c>
      <c r="R18" s="2"/>
    </row>
    <row r="19" spans="1:18" ht="30" customHeight="1">
      <c r="A19" s="42">
        <v>9</v>
      </c>
      <c r="B19" s="28"/>
      <c r="C19" s="29"/>
      <c r="D19" s="44"/>
      <c r="E19" s="68"/>
      <c r="F19" s="68"/>
      <c r="G19" s="101"/>
      <c r="H19" s="105">
        <f t="shared" si="2"/>
        <v>0</v>
      </c>
      <c r="I19" s="71"/>
      <c r="J19" s="71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3"/>
      </c>
      <c r="R19" s="2"/>
    </row>
    <row r="20" spans="1:18" ht="30" customHeight="1">
      <c r="A20" s="42">
        <v>10</v>
      </c>
      <c r="B20" s="28"/>
      <c r="C20" s="29"/>
      <c r="D20" s="44"/>
      <c r="E20" s="68"/>
      <c r="F20" s="68"/>
      <c r="G20" s="101"/>
      <c r="H20" s="105">
        <f t="shared" si="2"/>
        <v>0</v>
      </c>
      <c r="I20" s="71"/>
      <c r="J20" s="71"/>
      <c r="K20" s="34"/>
      <c r="L20" s="35"/>
      <c r="M20" s="35"/>
      <c r="N20" s="39">
        <f t="shared" si="4"/>
        <v>0</v>
      </c>
      <c r="O20" s="43"/>
      <c r="P20" s="41">
        <f t="shared" si="3"/>
      </c>
      <c r="R20" s="2"/>
    </row>
    <row r="21" spans="1:18" ht="30" customHeight="1">
      <c r="A21" s="42">
        <v>11</v>
      </c>
      <c r="B21" s="28"/>
      <c r="C21" s="29"/>
      <c r="D21" s="44"/>
      <c r="E21" s="68"/>
      <c r="F21" s="68"/>
      <c r="G21" s="101"/>
      <c r="H21" s="105">
        <f t="shared" si="2"/>
        <v>0</v>
      </c>
      <c r="I21" s="71"/>
      <c r="J21" s="71"/>
      <c r="K21" s="34"/>
      <c r="L21" s="35"/>
      <c r="M21" s="35"/>
      <c r="N21" s="39">
        <f t="shared" si="4"/>
        <v>0</v>
      </c>
      <c r="O21" s="43"/>
      <c r="P21" s="41">
        <f t="shared" si="3"/>
      </c>
      <c r="R21" s="2"/>
    </row>
    <row r="22" spans="1:18" ht="30" customHeight="1">
      <c r="A22" s="42">
        <v>12</v>
      </c>
      <c r="B22" s="28"/>
      <c r="C22" s="29"/>
      <c r="D22" s="44"/>
      <c r="E22" s="68"/>
      <c r="F22" s="68"/>
      <c r="G22" s="101"/>
      <c r="H22" s="105">
        <f t="shared" si="2"/>
        <v>0</v>
      </c>
      <c r="I22" s="71"/>
      <c r="J22" s="71"/>
      <c r="K22" s="34"/>
      <c r="L22" s="35"/>
      <c r="M22" s="35"/>
      <c r="N22" s="39">
        <f t="shared" si="4"/>
        <v>0</v>
      </c>
      <c r="O22" s="43"/>
      <c r="P22" s="41">
        <f t="shared" si="3"/>
      </c>
      <c r="R22" s="2"/>
    </row>
    <row r="23" spans="1:18" ht="30" customHeight="1">
      <c r="A23" s="42">
        <v>13</v>
      </c>
      <c r="B23" s="28"/>
      <c r="C23" s="29"/>
      <c r="D23" s="44"/>
      <c r="E23" s="68"/>
      <c r="F23" s="68"/>
      <c r="G23" s="101"/>
      <c r="H23" s="105">
        <f t="shared" si="2"/>
        <v>0</v>
      </c>
      <c r="I23" s="71"/>
      <c r="J23" s="71"/>
      <c r="K23" s="34"/>
      <c r="L23" s="35"/>
      <c r="M23" s="35"/>
      <c r="N23" s="39">
        <f t="shared" si="4"/>
        <v>0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8"/>
      <c r="F24" s="68"/>
      <c r="G24" s="101"/>
      <c r="H24" s="105">
        <f t="shared" si="2"/>
        <v>0</v>
      </c>
      <c r="I24" s="71"/>
      <c r="J24" s="71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8"/>
      <c r="F25" s="68"/>
      <c r="G25" s="101"/>
      <c r="H25" s="105">
        <f t="shared" si="2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8"/>
      <c r="F26" s="68"/>
      <c r="G26" s="101"/>
      <c r="H26" s="105">
        <f t="shared" si="2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8"/>
      <c r="F27" s="68"/>
      <c r="G27" s="101"/>
      <c r="H27" s="105">
        <f t="shared" si="2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8"/>
      <c r="F28" s="68"/>
      <c r="G28" s="101"/>
      <c r="H28" s="105">
        <f t="shared" si="2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8"/>
      <c r="F29" s="68"/>
      <c r="G29" s="101"/>
      <c r="H29" s="105">
        <f t="shared" si="2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8"/>
      <c r="F30" s="68"/>
      <c r="G30" s="101"/>
      <c r="H30" s="105">
        <f t="shared" si="2"/>
        <v>0</v>
      </c>
      <c r="I30" s="71"/>
      <c r="J30" s="71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8"/>
      <c r="F31" s="68"/>
      <c r="G31" s="101"/>
      <c r="H31" s="105">
        <f t="shared" si="2"/>
        <v>0</v>
      </c>
      <c r="I31" s="71"/>
      <c r="J31" s="71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8"/>
      <c r="F32" s="68"/>
      <c r="G32" s="101"/>
      <c r="H32" s="105">
        <f t="shared" si="2"/>
        <v>0</v>
      </c>
      <c r="I32" s="71"/>
      <c r="J32" s="71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8"/>
      <c r="F33" s="68"/>
      <c r="G33" s="101"/>
      <c r="H33" s="105">
        <f t="shared" si="2"/>
        <v>0</v>
      </c>
      <c r="I33" s="71"/>
      <c r="J33" s="71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8"/>
      <c r="F34" s="68"/>
      <c r="G34" s="101"/>
      <c r="H34" s="105">
        <f t="shared" si="2"/>
        <v>0</v>
      </c>
      <c r="I34" s="71"/>
      <c r="J34" s="71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8"/>
      <c r="F35" s="68"/>
      <c r="G35" s="101"/>
      <c r="H35" s="105">
        <f t="shared" si="2"/>
        <v>0</v>
      </c>
      <c r="I35" s="71"/>
      <c r="J35" s="71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8"/>
      <c r="F36" s="68"/>
      <c r="G36" s="101"/>
      <c r="H36" s="71">
        <f t="shared" si="2"/>
        <v>0</v>
      </c>
      <c r="I36" s="71"/>
      <c r="J36" s="71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8"/>
      <c r="F37" s="68"/>
      <c r="G37" s="101"/>
      <c r="H37" s="71">
        <f t="shared" si="2"/>
        <v>0</v>
      </c>
      <c r="I37" s="71"/>
      <c r="J37" s="71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8"/>
      <c r="F38" s="68"/>
      <c r="G38" s="101"/>
      <c r="H38" s="71">
        <f t="shared" si="2"/>
        <v>0</v>
      </c>
      <c r="I38" s="71"/>
      <c r="J38" s="71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8"/>
      <c r="F39" s="68"/>
      <c r="G39" s="101"/>
      <c r="H39" s="71">
        <f t="shared" si="2"/>
        <v>0</v>
      </c>
      <c r="I39" s="71"/>
      <c r="J39" s="71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8"/>
      <c r="F40" s="68"/>
      <c r="G40" s="101"/>
      <c r="H40" s="71">
        <f t="shared" si="2"/>
        <v>0</v>
      </c>
      <c r="I40" s="71"/>
      <c r="J40" s="71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8"/>
      <c r="F41" s="68"/>
      <c r="G41" s="101"/>
      <c r="H41" s="71">
        <f t="shared" si="2"/>
        <v>0</v>
      </c>
      <c r="I41" s="71"/>
      <c r="J41" s="71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8"/>
      <c r="F42" s="68"/>
      <c r="G42" s="101"/>
      <c r="H42" s="71">
        <f t="shared" si="2"/>
        <v>0</v>
      </c>
      <c r="I42" s="71"/>
      <c r="J42" s="71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8"/>
      <c r="F43" s="68"/>
      <c r="G43" s="101"/>
      <c r="H43" s="71">
        <f t="shared" si="2"/>
        <v>0</v>
      </c>
      <c r="I43" s="71"/>
      <c r="J43" s="71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8"/>
      <c r="F44" s="68"/>
      <c r="G44" s="101"/>
      <c r="H44" s="71">
        <f t="shared" si="2"/>
        <v>0</v>
      </c>
      <c r="I44" s="71"/>
      <c r="J44" s="71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8"/>
      <c r="F45" s="68"/>
      <c r="G45" s="101"/>
      <c r="H45" s="71">
        <f t="shared" si="2"/>
        <v>0</v>
      </c>
      <c r="I45" s="71"/>
      <c r="J45" s="71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8"/>
      <c r="F46" s="68"/>
      <c r="G46" s="101"/>
      <c r="H46" s="71">
        <f t="shared" si="2"/>
        <v>0</v>
      </c>
      <c r="I46" s="71"/>
      <c r="J46" s="71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8"/>
      <c r="F47" s="68"/>
      <c r="G47" s="101"/>
      <c r="H47" s="71">
        <f t="shared" si="2"/>
        <v>0</v>
      </c>
      <c r="I47" s="71"/>
      <c r="J47" s="71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8"/>
      <c r="F48" s="68"/>
      <c r="G48" s="101"/>
      <c r="H48" s="71">
        <f t="shared" si="2"/>
        <v>0</v>
      </c>
      <c r="I48" s="71"/>
      <c r="J48" s="71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8"/>
      <c r="F49" s="68"/>
      <c r="G49" s="101"/>
      <c r="H49" s="71">
        <f t="shared" si="2"/>
        <v>0</v>
      </c>
      <c r="I49" s="71"/>
      <c r="J49" s="71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8"/>
      <c r="F50" s="68"/>
      <c r="G50" s="101"/>
      <c r="H50" s="71">
        <f t="shared" si="2"/>
        <v>0</v>
      </c>
      <c r="I50" s="71"/>
      <c r="J50" s="71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8"/>
      <c r="F51" s="68"/>
      <c r="G51" s="101"/>
      <c r="H51" s="71">
        <f t="shared" si="2"/>
        <v>0</v>
      </c>
      <c r="I51" s="71"/>
      <c r="J51" s="71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8"/>
      <c r="F52" s="68"/>
      <c r="G52" s="101"/>
      <c r="H52" s="71">
        <f t="shared" si="2"/>
        <v>0</v>
      </c>
      <c r="I52" s="71"/>
      <c r="J52" s="71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8"/>
      <c r="F53" s="68"/>
      <c r="G53" s="101"/>
      <c r="H53" s="71">
        <f t="shared" si="2"/>
        <v>0</v>
      </c>
      <c r="I53" s="71"/>
      <c r="J53" s="71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8"/>
      <c r="F54" s="68"/>
      <c r="G54" s="101"/>
      <c r="H54" s="71">
        <f t="shared" si="2"/>
        <v>0</v>
      </c>
      <c r="I54" s="71"/>
      <c r="J54" s="71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8"/>
      <c r="F55" s="68"/>
      <c r="G55" s="101"/>
      <c r="H55" s="71">
        <f t="shared" si="2"/>
        <v>0</v>
      </c>
      <c r="I55" s="71"/>
      <c r="J55" s="71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8"/>
      <c r="F56" s="68"/>
      <c r="G56" s="101"/>
      <c r="H56" s="71">
        <f t="shared" si="2"/>
        <v>0</v>
      </c>
      <c r="I56" s="71"/>
      <c r="J56" s="71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8"/>
      <c r="F57" s="68"/>
      <c r="G57" s="101"/>
      <c r="H57" s="71">
        <f t="shared" si="2"/>
        <v>0</v>
      </c>
      <c r="I57" s="71"/>
      <c r="J57" s="71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8"/>
      <c r="F58" s="68"/>
      <c r="G58" s="101"/>
      <c r="H58" s="71">
        <f t="shared" si="2"/>
        <v>0</v>
      </c>
      <c r="I58" s="71"/>
      <c r="J58" s="71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8"/>
      <c r="F59" s="68"/>
      <c r="G59" s="101"/>
      <c r="H59" s="71">
        <f t="shared" si="2"/>
        <v>0</v>
      </c>
      <c r="I59" s="71"/>
      <c r="J59" s="71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8"/>
      <c r="F60" s="68"/>
      <c r="G60" s="101"/>
      <c r="H60" s="71">
        <f t="shared" si="2"/>
        <v>0</v>
      </c>
      <c r="I60" s="71"/>
      <c r="J60" s="71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8"/>
      <c r="F61" s="68"/>
      <c r="G61" s="101"/>
      <c r="H61" s="71">
        <f t="shared" si="2"/>
        <v>0</v>
      </c>
      <c r="I61" s="71"/>
      <c r="J61" s="71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8"/>
      <c r="F62" s="68"/>
      <c r="G62" s="101"/>
      <c r="H62" s="71">
        <f t="shared" si="2"/>
        <v>0</v>
      </c>
      <c r="I62" s="71"/>
      <c r="J62" s="71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8"/>
      <c r="F63" s="68"/>
      <c r="G63" s="101"/>
      <c r="H63" s="71">
        <f t="shared" si="2"/>
        <v>0</v>
      </c>
      <c r="I63" s="71"/>
      <c r="J63" s="71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8"/>
      <c r="F64" s="68"/>
      <c r="G64" s="101"/>
      <c r="H64" s="71">
        <f t="shared" si="2"/>
        <v>0</v>
      </c>
      <c r="I64" s="71"/>
      <c r="J64" s="71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8"/>
      <c r="F65" s="68"/>
      <c r="G65" s="101"/>
      <c r="H65" s="71">
        <f t="shared" si="2"/>
        <v>0</v>
      </c>
      <c r="I65" s="71"/>
      <c r="J65" s="71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8"/>
      <c r="F66" s="68"/>
      <c r="G66" s="101"/>
      <c r="H66" s="71">
        <f t="shared" si="2"/>
        <v>0</v>
      </c>
      <c r="I66" s="71"/>
      <c r="J66" s="71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8"/>
      <c r="F67" s="68"/>
      <c r="G67" s="101"/>
      <c r="H67" s="71">
        <f t="shared" si="2"/>
        <v>0</v>
      </c>
      <c r="I67" s="71"/>
      <c r="J67" s="71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8"/>
      <c r="F68" s="68"/>
      <c r="G68" s="101"/>
      <c r="H68" s="71">
        <f t="shared" si="2"/>
        <v>0</v>
      </c>
      <c r="I68" s="71"/>
      <c r="J68" s="71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8"/>
      <c r="F69" s="68"/>
      <c r="G69" s="101"/>
      <c r="H69" s="71">
        <f t="shared" si="2"/>
        <v>0</v>
      </c>
      <c r="I69" s="71"/>
      <c r="J69" s="71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8"/>
      <c r="F70" s="68"/>
      <c r="G70" s="101"/>
      <c r="H70" s="71">
        <f t="shared" si="2"/>
        <v>0</v>
      </c>
      <c r="I70" s="71"/>
      <c r="J70" s="71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8"/>
      <c r="F71" s="68"/>
      <c r="G71" s="101"/>
      <c r="H71" s="71">
        <f t="shared" si="2"/>
        <v>0</v>
      </c>
      <c r="I71" s="71"/>
      <c r="J71" s="71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8"/>
      <c r="F72" s="68"/>
      <c r="G72" s="101"/>
      <c r="H72" s="71">
        <f t="shared" si="2"/>
        <v>0</v>
      </c>
      <c r="I72" s="71"/>
      <c r="J72" s="71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8"/>
      <c r="F73" s="68"/>
      <c r="G73" s="101"/>
      <c r="H73" s="71">
        <f t="shared" si="2"/>
        <v>0</v>
      </c>
      <c r="I73" s="71"/>
      <c r="J73" s="71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8"/>
      <c r="F74" s="68"/>
      <c r="G74" s="101"/>
      <c r="H74" s="71">
        <f t="shared" si="2"/>
        <v>0</v>
      </c>
      <c r="I74" s="71"/>
      <c r="J74" s="71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8"/>
      <c r="F75" s="68"/>
      <c r="G75" s="101"/>
      <c r="H75" s="71">
        <f t="shared" si="2"/>
        <v>0</v>
      </c>
      <c r="I75" s="71"/>
      <c r="J75" s="71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8"/>
      <c r="F76" s="68"/>
      <c r="G76" s="101"/>
      <c r="H76" s="71">
        <f aca="true" t="shared" si="5" ref="H76:H128">IF($E$3="si",($H$5/$H$6*G76),IF($E$3="no",G76*$H$4,0))</f>
        <v>0</v>
      </c>
      <c r="I76" s="71"/>
      <c r="J76" s="71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8"/>
      <c r="F77" s="68"/>
      <c r="G77" s="102"/>
      <c r="H77" s="71">
        <f t="shared" si="5"/>
        <v>0</v>
      </c>
      <c r="I77" s="71"/>
      <c r="J77" s="71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8"/>
      <c r="F78" s="68"/>
      <c r="G78" s="102"/>
      <c r="H78" s="71">
        <f t="shared" si="5"/>
        <v>0</v>
      </c>
      <c r="I78" s="71"/>
      <c r="J78" s="71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69"/>
      <c r="G79" s="103"/>
      <c r="H79" s="72">
        <f t="shared" si="5"/>
        <v>0</v>
      </c>
      <c r="I79" s="72"/>
      <c r="J79" s="72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69"/>
      <c r="G80" s="103"/>
      <c r="H80" s="72">
        <f t="shared" si="5"/>
        <v>0</v>
      </c>
      <c r="I80" s="72"/>
      <c r="J80" s="72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69"/>
      <c r="G81" s="103"/>
      <c r="H81" s="72">
        <f t="shared" si="5"/>
        <v>0</v>
      </c>
      <c r="I81" s="72"/>
      <c r="J81" s="72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69"/>
      <c r="G82" s="103"/>
      <c r="H82" s="72">
        <f t="shared" si="5"/>
        <v>0</v>
      </c>
      <c r="I82" s="72"/>
      <c r="J82" s="72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69"/>
      <c r="G83" s="103"/>
      <c r="H83" s="72">
        <f t="shared" si="5"/>
        <v>0</v>
      </c>
      <c r="I83" s="72"/>
      <c r="J83" s="72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36">
        <f t="shared" si="5"/>
        <v>0</v>
      </c>
      <c r="I103" s="36"/>
      <c r="J103" s="36"/>
      <c r="K103" s="37"/>
      <c r="L103" s="37"/>
      <c r="M103" s="38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36">
        <f t="shared" si="5"/>
        <v>0</v>
      </c>
      <c r="I104" s="36"/>
      <c r="J104" s="36"/>
      <c r="K104" s="37"/>
      <c r="L104" s="37"/>
      <c r="M104" s="38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36">
        <f t="shared" si="5"/>
        <v>0</v>
      </c>
      <c r="I105" s="36"/>
      <c r="J105" s="36"/>
      <c r="K105" s="37"/>
      <c r="L105" s="37"/>
      <c r="M105" s="38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36">
        <f t="shared" si="5"/>
        <v>0</v>
      </c>
      <c r="I106" s="36"/>
      <c r="J106" s="36"/>
      <c r="K106" s="37"/>
      <c r="L106" s="37"/>
      <c r="M106" s="38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36">
        <f t="shared" si="5"/>
        <v>0</v>
      </c>
      <c r="I107" s="36"/>
      <c r="J107" s="36"/>
      <c r="K107" s="37"/>
      <c r="L107" s="37"/>
      <c r="M107" s="38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36">
        <f t="shared" si="5"/>
        <v>0</v>
      </c>
      <c r="I108" s="36"/>
      <c r="J108" s="36"/>
      <c r="K108" s="37"/>
      <c r="L108" s="37"/>
      <c r="M108" s="38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36">
        <f t="shared" si="5"/>
        <v>0</v>
      </c>
      <c r="I109" s="36"/>
      <c r="J109" s="36"/>
      <c r="K109" s="37"/>
      <c r="L109" s="37"/>
      <c r="M109" s="38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36">
        <f t="shared" si="5"/>
        <v>0</v>
      </c>
      <c r="I110" s="36"/>
      <c r="J110" s="36"/>
      <c r="K110" s="37"/>
      <c r="L110" s="37"/>
      <c r="M110" s="38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36">
        <f t="shared" si="5"/>
        <v>0</v>
      </c>
      <c r="I111" s="36"/>
      <c r="J111" s="36"/>
      <c r="K111" s="37"/>
      <c r="L111" s="37"/>
      <c r="M111" s="38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36">
        <f t="shared" si="5"/>
        <v>0</v>
      </c>
      <c r="I112" s="36"/>
      <c r="J112" s="36"/>
      <c r="K112" s="37"/>
      <c r="L112" s="37"/>
      <c r="M112" s="38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36">
        <f t="shared" si="5"/>
        <v>0</v>
      </c>
      <c r="I113" s="36"/>
      <c r="J113" s="36"/>
      <c r="K113" s="37"/>
      <c r="L113" s="37"/>
      <c r="M113" s="38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36">
        <f t="shared" si="5"/>
        <v>0</v>
      </c>
      <c r="I114" s="36"/>
      <c r="J114" s="36"/>
      <c r="K114" s="37"/>
      <c r="L114" s="37"/>
      <c r="M114" s="38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36">
        <f t="shared" si="5"/>
        <v>0</v>
      </c>
      <c r="I115" s="36"/>
      <c r="J115" s="36"/>
      <c r="K115" s="37"/>
      <c r="L115" s="37"/>
      <c r="M115" s="38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36">
        <f t="shared" si="5"/>
        <v>0</v>
      </c>
      <c r="I116" s="36"/>
      <c r="J116" s="36"/>
      <c r="K116" s="37"/>
      <c r="L116" s="37"/>
      <c r="M116" s="38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36">
        <f t="shared" si="5"/>
        <v>0</v>
      </c>
      <c r="I117" s="36"/>
      <c r="J117" s="36"/>
      <c r="K117" s="37"/>
      <c r="L117" s="37"/>
      <c r="M117" s="38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36">
        <f t="shared" si="5"/>
        <v>0</v>
      </c>
      <c r="I118" s="36"/>
      <c r="J118" s="36"/>
      <c r="K118" s="37"/>
      <c r="L118" s="37"/>
      <c r="M118" s="38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36">
        <f t="shared" si="5"/>
        <v>0</v>
      </c>
      <c r="I119" s="36"/>
      <c r="J119" s="36"/>
      <c r="K119" s="37"/>
      <c r="L119" s="37"/>
      <c r="M119" s="38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36">
        <f t="shared" si="5"/>
        <v>0</v>
      </c>
      <c r="I120" s="36"/>
      <c r="J120" s="36"/>
      <c r="K120" s="37"/>
      <c r="L120" s="37"/>
      <c r="M120" s="38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36">
        <f t="shared" si="5"/>
        <v>0</v>
      </c>
      <c r="I121" s="36"/>
      <c r="J121" s="36"/>
      <c r="K121" s="37"/>
      <c r="L121" s="37"/>
      <c r="M121" s="38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36">
        <f t="shared" si="5"/>
        <v>0</v>
      </c>
      <c r="I122" s="36"/>
      <c r="J122" s="36"/>
      <c r="K122" s="37"/>
      <c r="L122" s="37"/>
      <c r="M122" s="38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36">
        <f t="shared" si="5"/>
        <v>0</v>
      </c>
      <c r="I124" s="36"/>
      <c r="J124" s="36"/>
      <c r="K124" s="37"/>
      <c r="L124" s="37"/>
      <c r="M124" s="38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36">
        <f t="shared" si="5"/>
        <v>0</v>
      </c>
      <c r="I125" s="36"/>
      <c r="J125" s="36"/>
      <c r="K125" s="37"/>
      <c r="L125" s="37"/>
      <c r="M125" s="38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36">
        <f t="shared" si="5"/>
        <v>0</v>
      </c>
      <c r="I126" s="36"/>
      <c r="J126" s="36"/>
      <c r="K126" s="37"/>
      <c r="L126" s="37"/>
      <c r="M126" s="38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36">
        <f t="shared" si="5"/>
        <v>0</v>
      </c>
      <c r="I127" s="36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36">
        <f t="shared" si="5"/>
        <v>0</v>
      </c>
      <c r="I128" s="36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36">
        <f>IF($E$3="si",($H$5/$H$6*G129),IF($E$3="no",G129*$H$4,0))</f>
        <v>0</v>
      </c>
      <c r="I129" s="36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7" ht="18.75">
      <c r="A132" s="83"/>
      <c r="B132" s="84"/>
      <c r="C132" s="85"/>
      <c r="D132" s="86"/>
      <c r="E132" s="86"/>
      <c r="F132" s="87"/>
      <c r="G132" s="88"/>
      <c r="H132" s="89"/>
      <c r="I132" s="90"/>
      <c r="J132" s="106"/>
      <c r="K132" s="106"/>
      <c r="L132" s="90"/>
      <c r="M132" s="90"/>
      <c r="N132" s="91"/>
      <c r="O132" s="92"/>
      <c r="P132" s="106"/>
      <c r="Q132" s="3"/>
    </row>
    <row r="133" spans="1:17" ht="18.75">
      <c r="A133" s="60"/>
      <c r="B133" s="77" t="s">
        <v>45</v>
      </c>
      <c r="C133" s="77"/>
      <c r="D133" s="77"/>
      <c r="E133" s="61"/>
      <c r="F133" s="61"/>
      <c r="G133" s="77" t="s">
        <v>47</v>
      </c>
      <c r="H133" s="77"/>
      <c r="I133" s="77"/>
      <c r="J133" s="106"/>
      <c r="K133" s="106"/>
      <c r="L133" s="77" t="s">
        <v>46</v>
      </c>
      <c r="M133" s="77"/>
      <c r="N133" s="77"/>
      <c r="O133" s="61"/>
      <c r="P133" s="106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2011-06-23T07:26:39Z</cp:lastPrinted>
  <dcterms:created xsi:type="dcterms:W3CDTF">2007-03-06T14:42:56Z</dcterms:created>
  <dcterms:modified xsi:type="dcterms:W3CDTF">2011-06-23T07:26:57Z</dcterms:modified>
  <cp:category/>
  <cp:version/>
  <cp:contentType/>
  <cp:contentStatus/>
  <cp:revision>1</cp:revision>
</cp:coreProperties>
</file>