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Estero'!$A$1:$R$51</definedName>
    <definedName name="_xlnm.Print_Area" localSheetId="0">'Nota Spese Italia'!$A$1:$S$91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45" i="3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N21"/>
  <c r="H2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P12"/>
  <c r="H12"/>
  <c r="N12" s="1"/>
  <c r="P11"/>
  <c r="H11"/>
  <c r="N11" s="1"/>
  <c r="O7"/>
  <c r="M7"/>
  <c r="L7"/>
  <c r="K7"/>
  <c r="J7"/>
  <c r="I7"/>
  <c r="H7"/>
  <c r="P1" s="1"/>
  <c r="P5" s="1"/>
  <c r="G7"/>
  <c r="P3"/>
  <c r="O7" i="1"/>
  <c r="N7"/>
  <c r="P5"/>
  <c r="P3"/>
  <c r="M7"/>
  <c r="L7"/>
  <c r="K7"/>
  <c r="J7"/>
  <c r="I7"/>
  <c r="H11"/>
  <c r="N11" s="1"/>
  <c r="P88"/>
  <c r="H88"/>
  <c r="N88" s="1"/>
  <c r="P87"/>
  <c r="N87"/>
  <c r="H87"/>
  <c r="P86"/>
  <c r="H86"/>
  <c r="N86" s="1"/>
  <c r="P85"/>
  <c r="N85"/>
  <c r="H85"/>
  <c r="P84"/>
  <c r="H84"/>
  <c r="N84" s="1"/>
  <c r="H12"/>
  <c r="P11"/>
  <c r="N7" i="3" l="1"/>
  <c r="P7" s="1"/>
  <c r="M1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N18"/>
  <c r="N17"/>
  <c r="N14"/>
  <c r="P18"/>
  <c r="P17"/>
  <c r="P16"/>
  <c r="P15"/>
  <c r="P14"/>
  <c r="P13"/>
  <c r="P12"/>
  <c r="G7"/>
  <c r="H7" l="1"/>
  <c r="P1" s="1"/>
  <c r="N73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<sst xmlns="http://schemas.openxmlformats.org/spreadsheetml/2006/main" count="107" uniqueCount="56">
  <si>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</si>
  <si>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</si>
  <si>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</si>
  <si>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</si>
  <si>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</si>
  <si>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</si>
  <si>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</si>
  <si>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</si>
  <si>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</si>
  <si>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</si>
  <si>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</si>
  <si>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</si>
  <si>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</si>
  <si>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</si>
  <si>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</si>
  <si>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</si>
  <si>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</si>
  <si>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</si>
  <si>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</si>
  <si>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</si>
  <si>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</si>
  <si>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</si>
  <si>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</si>
  <si>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</si>
  <si>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</si>
  <si>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</si>
  <si>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</si>
  <si>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</si>
  <si>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</si>
  <si>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</si>
  <si>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</si>
  <si>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</si>
  <si>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</si>
  <si>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</si>
  <si>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</si>
  <si>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</si>
  <si>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</si>
  <si>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</si>
  <si>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</si>
  <si>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</si>
  <si>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</si>
  <si>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</si>
  <si>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</si>
  <si>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</si>
  <si>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Valeriano Bedeschi</t>
  </si>
  <si>
    <t>MAGGIO</t>
  </si>
  <si>
    <t>05_02</t>
  </si>
  <si>
    <t>05_01</t>
  </si>
  <si>
    <t>Taxi</t>
  </si>
  <si>
    <t>Milano</t>
  </si>
  <si>
    <t>Trattoria Meneghina</t>
  </si>
  <si>
    <t>Bedeschi Valeriano</t>
  </si>
  <si>
    <t>MESE</t>
  </si>
  <si>
    <t>(importi in Valuta  USD)</t>
  </si>
  <si>
    <t>Linode.com</t>
  </si>
  <si>
    <t>USD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</si>
</sst>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38" fontId="1" fillId="0" borderId="78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view="pageBreakPreview" topLeftCell="F1" zoomScale="50" zoomScaleSheetLayoutView="50" workbookViewId="0">
      <pane ySplit="5" topLeftCell="A6" activePane="bottomLeft" state="frozen"/>
      <selection pane="bottomLeft" activeCell="R11" sqref="R1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6" t="s">
        <v>0</v>
      </c>
      <c r="C1" s="126"/>
      <c r="D1" s="126"/>
      <c r="E1" s="127" t="s">
        <v>44</v>
      </c>
      <c r="F1" s="127"/>
      <c r="G1" s="51" t="s">
        <v>45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585.70000000000005</v>
      </c>
      <c r="Q1" s="3" t="s">
        <v>28</v>
      </c>
    </row>
    <row r="2" spans="1:19" s="8" customFormat="1" ht="35.25" customHeight="1">
      <c r="A2" s="4"/>
      <c r="B2" s="128" t="s">
        <v>2</v>
      </c>
      <c r="C2" s="128"/>
      <c r="D2" s="128"/>
      <c r="E2" s="127"/>
      <c r="F2" s="12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8" t="s">
        <v>26</v>
      </c>
      <c r="C3" s="128"/>
      <c r="D3" s="128"/>
      <c r="E3" s="127" t="s">
        <v>27</v>
      </c>
      <c r="F3" s="127"/>
      <c r="N3" s="10" t="s">
        <v>4</v>
      </c>
      <c r="O3" s="11"/>
      <c r="P3" s="12">
        <f>+O7</f>
        <v>500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4</v>
      </c>
      <c r="F5" s="14"/>
      <c r="G5" s="10" t="s">
        <v>7</v>
      </c>
      <c r="H5" s="21">
        <v>1.1100000000000001</v>
      </c>
      <c r="N5" s="131" t="s">
        <v>8</v>
      </c>
      <c r="O5" s="131"/>
      <c r="P5" s="22">
        <f>P1-P2-P3-P4</f>
        <v>85.700000000000045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4" t="s">
        <v>11</v>
      </c>
      <c r="F7" s="135"/>
      <c r="G7" s="25">
        <f t="shared" ref="G7" si="0">SUM(G11:G83)</f>
        <v>0</v>
      </c>
      <c r="H7" s="25">
        <f t="shared" ref="H7" si="1">SUM(H11:H83)</f>
        <v>0</v>
      </c>
      <c r="I7" s="65">
        <f t="shared" ref="I7:M7" si="2">SUM(I11:I88)</f>
        <v>0</v>
      </c>
      <c r="J7" s="71">
        <f t="shared" si="2"/>
        <v>85.699999999999989</v>
      </c>
      <c r="K7" s="66">
        <f t="shared" si="2"/>
        <v>0</v>
      </c>
      <c r="L7" s="66">
        <f t="shared" si="2"/>
        <v>500</v>
      </c>
      <c r="M7" s="66">
        <f t="shared" si="2"/>
        <v>0</v>
      </c>
      <c r="N7" s="66">
        <f>SUM(N11:N88)</f>
        <v>585.69999999999993</v>
      </c>
      <c r="O7" s="67">
        <f>SUM(O11:O88)</f>
        <v>500</v>
      </c>
      <c r="P7" s="13">
        <f>+N7-SUM(I7:M7)</f>
        <v>0</v>
      </c>
    </row>
    <row r="8" spans="1:19" ht="36" customHeight="1" thickTop="1" thickBot="1">
      <c r="A8" s="112"/>
      <c r="B8" s="64"/>
      <c r="C8" s="114" t="s">
        <v>13</v>
      </c>
      <c r="D8" s="116" t="s">
        <v>25</v>
      </c>
      <c r="E8" s="115" t="s">
        <v>14</v>
      </c>
      <c r="F8" s="117" t="s">
        <v>34</v>
      </c>
      <c r="G8" s="118" t="s">
        <v>15</v>
      </c>
      <c r="H8" s="119" t="s">
        <v>16</v>
      </c>
      <c r="I8" s="124" t="s">
        <v>37</v>
      </c>
      <c r="J8" s="124" t="s">
        <v>39</v>
      </c>
      <c r="K8" s="124" t="s">
        <v>38</v>
      </c>
      <c r="L8" s="132" t="s">
        <v>35</v>
      </c>
      <c r="M8" s="133"/>
      <c r="N8" s="110" t="s">
        <v>17</v>
      </c>
      <c r="O8" s="122" t="s">
        <v>18</v>
      </c>
      <c r="P8" s="109" t="s">
        <v>19</v>
      </c>
      <c r="R8" s="2"/>
    </row>
    <row r="9" spans="1:19" ht="36" customHeight="1" thickTop="1" thickBot="1">
      <c r="A9" s="113"/>
      <c r="B9" s="64" t="s">
        <v>12</v>
      </c>
      <c r="C9" s="115"/>
      <c r="D9" s="115"/>
      <c r="E9" s="115"/>
      <c r="F9" s="117"/>
      <c r="G9" s="118"/>
      <c r="H9" s="120"/>
      <c r="I9" s="125" t="s">
        <v>37</v>
      </c>
      <c r="J9" s="125"/>
      <c r="K9" s="125" t="s">
        <v>36</v>
      </c>
      <c r="L9" s="136" t="s">
        <v>23</v>
      </c>
      <c r="M9" s="129" t="s">
        <v>24</v>
      </c>
      <c r="N9" s="111"/>
      <c r="O9" s="123"/>
      <c r="P9" s="109"/>
      <c r="R9" s="2"/>
    </row>
    <row r="10" spans="1:19" ht="37.5" customHeight="1" thickTop="1" thickBot="1">
      <c r="A10" s="113"/>
      <c r="B10" s="55"/>
      <c r="C10" s="115"/>
      <c r="D10" s="115"/>
      <c r="E10" s="115"/>
      <c r="F10" s="117"/>
      <c r="G10" s="26" t="s">
        <v>20</v>
      </c>
      <c r="H10" s="121"/>
      <c r="I10" s="125"/>
      <c r="J10" s="125"/>
      <c r="K10" s="125"/>
      <c r="L10" s="137"/>
      <c r="M10" s="130"/>
      <c r="N10" s="111"/>
      <c r="O10" s="123"/>
      <c r="P10" s="109"/>
      <c r="R10" s="2"/>
    </row>
    <row r="11" spans="1:19" ht="30" customHeight="1" thickTop="1">
      <c r="A11" s="27">
        <v>1</v>
      </c>
      <c r="B11" s="47">
        <v>40687</v>
      </c>
      <c r="C11" s="29"/>
      <c r="D11" s="29" t="s">
        <v>48</v>
      </c>
      <c r="E11" s="69" t="s">
        <v>49</v>
      </c>
      <c r="F11" s="69" t="s">
        <v>49</v>
      </c>
      <c r="G11" s="100"/>
      <c r="H11" s="107">
        <f>IF($E$3="si",($H$5/$H$6*G11),IF($E$3="no",G11*$H$4,0))</f>
        <v>0</v>
      </c>
      <c r="I11" s="72"/>
      <c r="J11" s="72">
        <v>27.9</v>
      </c>
      <c r="K11" s="34"/>
      <c r="L11" s="35"/>
      <c r="M11" s="37"/>
      <c r="N11" s="39">
        <f>SUM(H11:M11)</f>
        <v>27.9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40687</v>
      </c>
      <c r="C12" s="29"/>
      <c r="D12" s="44" t="s">
        <v>48</v>
      </c>
      <c r="E12" s="69" t="s">
        <v>49</v>
      </c>
      <c r="F12" s="69" t="s">
        <v>49</v>
      </c>
      <c r="G12" s="101"/>
      <c r="H12" s="107">
        <f>IF($E$3="si",($H$5/$H$6*G12),IF($E$3="no",G12*$H$4,0))</f>
        <v>0</v>
      </c>
      <c r="I12" s="72"/>
      <c r="J12" s="72">
        <v>40.9</v>
      </c>
      <c r="K12" s="34"/>
      <c r="L12" s="35"/>
      <c r="M12" s="37"/>
      <c r="N12" s="39">
        <f>SUM(H12:M12)</f>
        <v>40.9</v>
      </c>
      <c r="O12" s="43"/>
      <c r="P12" s="41" t="str">
        <f t="shared" ref="P12:P83" si="3">IF($F12="Milano","X","")</f>
        <v>X</v>
      </c>
      <c r="R12" s="2"/>
    </row>
    <row r="13" spans="1:19" ht="30" customHeight="1">
      <c r="A13" s="42">
        <v>3</v>
      </c>
      <c r="B13" s="28">
        <v>40690</v>
      </c>
      <c r="C13" s="29"/>
      <c r="D13" s="29" t="s">
        <v>50</v>
      </c>
      <c r="E13" s="69" t="s">
        <v>49</v>
      </c>
      <c r="F13" s="69" t="s">
        <v>49</v>
      </c>
      <c r="G13" s="101"/>
      <c r="H13" s="107">
        <f t="shared" ref="H13:H83" si="4">IF($E$3="si",($H$5/$H$6*G13),IF($E$3="no",G13*$H$4,0))</f>
        <v>0</v>
      </c>
      <c r="I13" s="72"/>
      <c r="J13" s="72"/>
      <c r="K13" s="34"/>
      <c r="L13" s="35">
        <v>500</v>
      </c>
      <c r="M13" s="37"/>
      <c r="N13" s="39">
        <f t="shared" ref="N13:N18" si="5">SUM(H13:M13)</f>
        <v>500</v>
      </c>
      <c r="O13" s="43">
        <v>500</v>
      </c>
      <c r="P13" s="41" t="str">
        <f t="shared" si="3"/>
        <v>X</v>
      </c>
      <c r="R13" s="2"/>
    </row>
    <row r="14" spans="1:19" ht="30" customHeight="1">
      <c r="A14" s="42">
        <v>4</v>
      </c>
      <c r="B14" s="28">
        <v>40694</v>
      </c>
      <c r="C14" s="29"/>
      <c r="D14" s="29" t="s">
        <v>48</v>
      </c>
      <c r="E14" s="69" t="s">
        <v>49</v>
      </c>
      <c r="F14" s="69" t="s">
        <v>49</v>
      </c>
      <c r="G14" s="101"/>
      <c r="H14" s="107">
        <f t="shared" si="4"/>
        <v>0</v>
      </c>
      <c r="I14" s="72"/>
      <c r="J14" s="72">
        <v>16.899999999999999</v>
      </c>
      <c r="K14" s="34"/>
      <c r="L14" s="35"/>
      <c r="M14" s="37"/>
      <c r="N14" s="39">
        <f t="shared" si="5"/>
        <v>16.899999999999999</v>
      </c>
      <c r="O14" s="43"/>
      <c r="P14" s="41" t="str">
        <f t="shared" si="3"/>
        <v>X</v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7">
        <f t="shared" si="4"/>
        <v>0</v>
      </c>
      <c r="I15" s="72"/>
      <c r="J15" s="72"/>
      <c r="K15" s="34"/>
      <c r="L15" s="35"/>
      <c r="M15" s="37"/>
      <c r="N15" s="39">
        <f t="shared" si="5"/>
        <v>0</v>
      </c>
      <c r="O15" s="43"/>
      <c r="P15" s="41" t="str">
        <f t="shared" si="3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7">
        <f t="shared" si="4"/>
        <v>0</v>
      </c>
      <c r="I16" s="72"/>
      <c r="J16" s="72"/>
      <c r="K16" s="34"/>
      <c r="L16" s="35"/>
      <c r="M16" s="37"/>
      <c r="N16" s="39">
        <f t="shared" si="5"/>
        <v>0</v>
      </c>
      <c r="O16" s="43"/>
      <c r="P16" s="41" t="str">
        <f t="shared" si="3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7">
        <f t="shared" si="4"/>
        <v>0</v>
      </c>
      <c r="I17" s="72"/>
      <c r="J17" s="72"/>
      <c r="K17" s="34"/>
      <c r="L17" s="35"/>
      <c r="M17" s="37"/>
      <c r="N17" s="39">
        <f t="shared" si="5"/>
        <v>0</v>
      </c>
      <c r="O17" s="43"/>
      <c r="P17" s="41" t="str">
        <f t="shared" si="3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7">
        <f t="shared" si="4"/>
        <v>0</v>
      </c>
      <c r="I18" s="72"/>
      <c r="J18" s="72"/>
      <c r="K18" s="34"/>
      <c r="L18" s="35"/>
      <c r="M18" s="35"/>
      <c r="N18" s="39">
        <f t="shared" si="5"/>
        <v>0</v>
      </c>
      <c r="O18" s="43"/>
      <c r="P18" s="41" t="str">
        <f t="shared" si="3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7">
        <f t="shared" si="4"/>
        <v>0</v>
      </c>
      <c r="I19" s="72"/>
      <c r="J19" s="72"/>
      <c r="K19" s="34"/>
      <c r="L19" s="35"/>
      <c r="M19" s="35"/>
      <c r="N19" s="39">
        <f t="shared" ref="N19:N83" si="6">SUM(H19:M19)</f>
        <v>0</v>
      </c>
      <c r="O19" s="43"/>
      <c r="P19" s="41" t="str">
        <f t="shared" si="3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7">
        <f t="shared" si="4"/>
        <v>0</v>
      </c>
      <c r="I20" s="72"/>
      <c r="J20" s="72"/>
      <c r="K20" s="34"/>
      <c r="L20" s="35"/>
      <c r="M20" s="35"/>
      <c r="N20" s="39">
        <f t="shared" si="6"/>
        <v>0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7">
        <f t="shared" si="4"/>
        <v>0</v>
      </c>
      <c r="I21" s="72"/>
      <c r="J21" s="72"/>
      <c r="K21" s="34"/>
      <c r="L21" s="35"/>
      <c r="M21" s="35"/>
      <c r="N21" s="39">
        <f t="shared" si="6"/>
        <v>0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7">
        <f t="shared" si="4"/>
        <v>0</v>
      </c>
      <c r="I22" s="72"/>
      <c r="J22" s="72"/>
      <c r="K22" s="34"/>
      <c r="L22" s="35"/>
      <c r="M22" s="35"/>
      <c r="N22" s="39">
        <f t="shared" si="6"/>
        <v>0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7">
        <f t="shared" si="4"/>
        <v>0</v>
      </c>
      <c r="I23" s="72"/>
      <c r="J23" s="72"/>
      <c r="K23" s="34"/>
      <c r="L23" s="35"/>
      <c r="M23" s="35"/>
      <c r="N23" s="39">
        <f t="shared" si="6"/>
        <v>0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7"/>
      <c r="I24" s="72"/>
      <c r="J24" s="72"/>
      <c r="K24" s="34"/>
      <c r="L24" s="35"/>
      <c r="M24" s="35"/>
      <c r="N24" s="39">
        <f t="shared" si="6"/>
        <v>0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7"/>
      <c r="I25" s="72"/>
      <c r="J25" s="72"/>
      <c r="K25" s="34"/>
      <c r="L25" s="35"/>
      <c r="M25" s="35"/>
      <c r="N25" s="39">
        <f t="shared" si="6"/>
        <v>0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7"/>
      <c r="I26" s="72"/>
      <c r="J26" s="72"/>
      <c r="K26" s="34"/>
      <c r="L26" s="35"/>
      <c r="M26" s="35"/>
      <c r="N26" s="39">
        <f t="shared" si="6"/>
        <v>0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7"/>
      <c r="I27" s="72"/>
      <c r="J27" s="72"/>
      <c r="K27" s="34"/>
      <c r="L27" s="35"/>
      <c r="M27" s="35"/>
      <c r="N27" s="39">
        <f t="shared" si="6"/>
        <v>0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7"/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7"/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7"/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7"/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7"/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7"/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7"/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3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7"/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/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/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/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/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/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/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/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/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/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/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/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/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4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4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4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4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4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4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4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4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4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4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4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4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4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4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4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4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4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4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4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4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4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4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4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4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4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4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si="4"/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3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ref="H84:H88" si="7">IF($D$3="si",($G$5/$G$6*G84),IF($D$3="no",G84*$G$4,0))</f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 thickBot="1">
      <c r="A88" s="42">
        <v>30</v>
      </c>
      <c r="B88" s="47"/>
      <c r="C88" s="44"/>
      <c r="D88" s="49"/>
      <c r="E88" s="45"/>
      <c r="F88" s="46"/>
      <c r="G88" s="106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 thickTop="1">
      <c r="A89" s="84"/>
      <c r="B89" s="85"/>
      <c r="C89" s="86"/>
      <c r="D89" s="87"/>
      <c r="E89" s="87"/>
      <c r="F89" s="88"/>
      <c r="G89" s="89"/>
      <c r="H89" s="90"/>
      <c r="I89" s="91"/>
      <c r="J89" s="91"/>
      <c r="K89" s="91"/>
      <c r="L89" s="91"/>
      <c r="M89" s="91"/>
      <c r="N89" s="92"/>
      <c r="O89" s="93"/>
      <c r="P89" s="94"/>
      <c r="Q89" s="94"/>
      <c r="R89" s="2"/>
    </row>
    <row r="90" spans="1:18">
      <c r="A90" s="60"/>
      <c r="B90" s="78" t="s">
        <v>41</v>
      </c>
      <c r="C90" s="78"/>
      <c r="D90" s="78"/>
      <c r="E90" s="61"/>
      <c r="F90" s="61"/>
      <c r="G90" s="78" t="s">
        <v>43</v>
      </c>
      <c r="H90" s="78"/>
      <c r="I90" s="78"/>
      <c r="J90" s="61"/>
      <c r="K90" s="61"/>
      <c r="L90" s="78" t="s">
        <v>42</v>
      </c>
      <c r="M90" s="78"/>
      <c r="N90" s="78"/>
      <c r="O90" s="61"/>
      <c r="P90" s="94"/>
      <c r="Q90" s="94"/>
      <c r="R90" s="2"/>
    </row>
    <row r="91" spans="1:18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94"/>
      <c r="Q91" s="94"/>
      <c r="R91" s="9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9">
      <formula1>0</formula1>
      <formula2>0</formula2>
    </dataValidation>
    <dataValidation type="decimal" operator="greaterThanOrEqual" allowBlank="1" showErrorMessage="1" errorTitle="Valore" error="Inserire un numero maggiore o uguale a 0 (zero)!" sqref="L11:M83 K17:K83 H12:J83 H11:K11 H84:M89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 D84:E89">
      <formula1>1</formula1>
      <formula2>0</formula2>
    </dataValidation>
    <dataValidation type="textLength" operator="greaterThan" sqref="G79:G83 G19:G76 F84:F89">
      <formula1>1</formula1>
      <formula2>0</formula2>
    </dataValidation>
    <dataValidation type="date" operator="greaterThanOrEqual" showErrorMessage="1" errorTitle="Data" error="Inserire una data superiore al 1/11/2000" sqref="C12 B79:B89 B11:B12">
      <formula1>36831</formula1>
      <formula2>0</formula2>
    </dataValidation>
    <dataValidation type="textLength" operator="greaterThan" allowBlank="1" sqref="D12 D77 D79:D83 C84:C89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50" zoomScaleSheetLayoutView="50" workbookViewId="0">
      <pane ySplit="5" topLeftCell="A6" activePane="bottomLeft" state="frozen"/>
      <selection pane="bottomLeft" activeCell="E38" sqref="E3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27" t="s">
        <v>51</v>
      </c>
      <c r="E1" s="127"/>
      <c r="F1" s="51" t="s">
        <v>52</v>
      </c>
      <c r="G1" s="50" t="s">
        <v>46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79.8</v>
      </c>
      <c r="Q1" s="3" t="s">
        <v>28</v>
      </c>
      <c r="R1" s="108">
        <v>56.32</v>
      </c>
    </row>
    <row r="2" spans="1:18" s="8" customFormat="1" ht="57.75" customHeight="1">
      <c r="A2" s="4"/>
      <c r="B2" s="128" t="s">
        <v>2</v>
      </c>
      <c r="C2" s="128"/>
      <c r="D2" s="127"/>
      <c r="E2" s="127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8" t="s">
        <v>26</v>
      </c>
      <c r="C3" s="128"/>
      <c r="D3" s="127" t="s">
        <v>27</v>
      </c>
      <c r="E3" s="127"/>
      <c r="N3" s="10" t="s">
        <v>4</v>
      </c>
      <c r="O3" s="11"/>
      <c r="P3" s="62">
        <f>+O7</f>
        <v>79.8</v>
      </c>
      <c r="Q3" s="13"/>
      <c r="R3" s="108">
        <v>56.32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31" t="s">
        <v>8</v>
      </c>
      <c r="O5" s="131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1" t="s">
        <v>30</v>
      </c>
      <c r="B7" s="152"/>
      <c r="C7" s="153"/>
      <c r="D7" s="138" t="s">
        <v>11</v>
      </c>
      <c r="E7" s="139"/>
      <c r="F7" s="139"/>
      <c r="G7" s="99">
        <f t="shared" ref="G7:O7" si="0">SUM(G11:G45)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79.8</v>
      </c>
      <c r="L7" s="81">
        <f t="shared" si="0"/>
        <v>0</v>
      </c>
      <c r="M7" s="82">
        <f t="shared" si="0"/>
        <v>0</v>
      </c>
      <c r="N7" s="80">
        <f t="shared" si="0"/>
        <v>79.8</v>
      </c>
      <c r="O7" s="83">
        <f t="shared" si="0"/>
        <v>79.8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0" t="s">
        <v>25</v>
      </c>
      <c r="E8" s="115" t="s">
        <v>33</v>
      </c>
      <c r="F8" s="142" t="s">
        <v>32</v>
      </c>
      <c r="G8" s="143" t="s">
        <v>15</v>
      </c>
      <c r="H8" s="145" t="s">
        <v>16</v>
      </c>
      <c r="I8" s="125" t="s">
        <v>37</v>
      </c>
      <c r="J8" s="124" t="s">
        <v>39</v>
      </c>
      <c r="K8" s="124" t="s">
        <v>38</v>
      </c>
      <c r="L8" s="154" t="s">
        <v>22</v>
      </c>
      <c r="M8" s="155"/>
      <c r="N8" s="111" t="s">
        <v>17</v>
      </c>
      <c r="O8" s="123" t="s">
        <v>18</v>
      </c>
      <c r="P8" s="109" t="s">
        <v>19</v>
      </c>
      <c r="Q8" s="2"/>
      <c r="R8" s="146" t="s">
        <v>40</v>
      </c>
    </row>
    <row r="9" spans="1:18" ht="36" customHeight="1" thickTop="1" thickBot="1">
      <c r="A9" s="113"/>
      <c r="B9" s="115" t="s">
        <v>12</v>
      </c>
      <c r="C9" s="115"/>
      <c r="D9" s="141"/>
      <c r="E9" s="115"/>
      <c r="F9" s="142"/>
      <c r="G9" s="144"/>
      <c r="H9" s="145" t="s">
        <v>37</v>
      </c>
      <c r="I9" s="125" t="s">
        <v>37</v>
      </c>
      <c r="J9" s="125"/>
      <c r="K9" s="125" t="s">
        <v>36</v>
      </c>
      <c r="L9" s="136" t="s">
        <v>23</v>
      </c>
      <c r="M9" s="150" t="s">
        <v>24</v>
      </c>
      <c r="N9" s="111"/>
      <c r="O9" s="123"/>
      <c r="P9" s="109"/>
      <c r="Q9" s="2"/>
      <c r="R9" s="147"/>
    </row>
    <row r="10" spans="1:18" ht="37.5" customHeight="1" thickTop="1" thickBot="1">
      <c r="A10" s="113"/>
      <c r="B10" s="115"/>
      <c r="C10" s="115"/>
      <c r="D10" s="141"/>
      <c r="E10" s="115"/>
      <c r="F10" s="142"/>
      <c r="G10" s="96" t="s">
        <v>20</v>
      </c>
      <c r="H10" s="145"/>
      <c r="I10" s="125"/>
      <c r="J10" s="125"/>
      <c r="K10" s="125"/>
      <c r="L10" s="149"/>
      <c r="M10" s="130"/>
      <c r="N10" s="111"/>
      <c r="O10" s="123"/>
      <c r="P10" s="109"/>
      <c r="Q10" s="2"/>
      <c r="R10" s="148"/>
    </row>
    <row r="11" spans="1:18" ht="30" customHeight="1" thickTop="1">
      <c r="A11" s="27">
        <v>1</v>
      </c>
      <c r="B11" s="47">
        <v>40635</v>
      </c>
      <c r="C11" s="29"/>
      <c r="D11" s="30" t="s">
        <v>54</v>
      </c>
      <c r="E11" s="30"/>
      <c r="F11" s="31" t="s">
        <v>55</v>
      </c>
      <c r="G11" s="95"/>
      <c r="H11" s="33">
        <f>IF($D$3="si",($G$5/$G$6*G11),IF($D$3="no",G11*$G$4,0))</f>
        <v>0</v>
      </c>
      <c r="I11" s="34"/>
      <c r="J11" s="35"/>
      <c r="K11" s="68">
        <v>39.9</v>
      </c>
      <c r="L11" s="68"/>
      <c r="M11" s="38"/>
      <c r="N11" s="39">
        <f>SUM(H11:M11)</f>
        <v>39.9</v>
      </c>
      <c r="O11" s="40">
        <v>39.9</v>
      </c>
      <c r="P11" s="41" t="str">
        <f>IF(F11="Milano","X","")</f>
        <v/>
      </c>
      <c r="Q11" s="2"/>
      <c r="R11" s="74">
        <v>28.83</v>
      </c>
    </row>
    <row r="12" spans="1:18" ht="30" customHeight="1">
      <c r="A12" s="42">
        <v>2</v>
      </c>
      <c r="B12" s="47">
        <v>40665</v>
      </c>
      <c r="C12" s="44"/>
      <c r="D12" s="30" t="s">
        <v>54</v>
      </c>
      <c r="E12" s="30"/>
      <c r="F12" s="31" t="s">
        <v>55</v>
      </c>
      <c r="G12" s="32"/>
      <c r="H12" s="33">
        <f>IF($D$3="si",($G$5/$G$6*G12),IF($D$3="no",G12*$G$4,0))</f>
        <v>0</v>
      </c>
      <c r="I12" s="34"/>
      <c r="J12" s="35"/>
      <c r="K12" s="68">
        <v>39.9</v>
      </c>
      <c r="L12" s="37"/>
      <c r="M12" s="38"/>
      <c r="N12" s="39">
        <f>SUM(H12:M12)</f>
        <v>39.9</v>
      </c>
      <c r="O12" s="43">
        <v>39.9</v>
      </c>
      <c r="P12" s="41" t="str">
        <f t="shared" ref="P12:P45" si="1">IF(F12="Milano","X","")</f>
        <v/>
      </c>
      <c r="Q12" s="2"/>
      <c r="R12" s="74">
        <v>27.49</v>
      </c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9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2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1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2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1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2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1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2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1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2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1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2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1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2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1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2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1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2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1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1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2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1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2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45" si="5">SUM(H40:M40)</f>
        <v>0</v>
      </c>
      <c r="O40" s="43"/>
      <c r="P40" s="41" t="str">
        <f t="shared" si="1"/>
        <v/>
      </c>
      <c r="Q40" s="2"/>
      <c r="R40" s="76"/>
    </row>
    <row r="41" spans="1:18" ht="30" customHeight="1">
      <c r="A41" s="42">
        <v>41</v>
      </c>
      <c r="B41" s="47"/>
      <c r="C41" s="44"/>
      <c r="D41" s="49"/>
      <c r="E41" s="45"/>
      <c r="F41" s="46"/>
      <c r="G41" s="32"/>
      <c r="H41" s="33">
        <f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1"/>
        <v/>
      </c>
      <c r="Q41" s="2"/>
      <c r="R41" s="76"/>
    </row>
    <row r="42" spans="1:18" ht="30" customHeight="1">
      <c r="A42" s="42">
        <v>42</v>
      </c>
      <c r="B42" s="47"/>
      <c r="C42" s="44"/>
      <c r="D42" s="49"/>
      <c r="E42" s="45"/>
      <c r="F42" s="46"/>
      <c r="G42" s="32"/>
      <c r="H42" s="33">
        <f t="shared" ref="H42:H45" si="6">IF($D$3="si",($G$5/$G$6*G42),IF($D$3="no",G42*$G$4,0))</f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1"/>
        <v/>
      </c>
      <c r="Q42" s="2"/>
      <c r="R42" s="76"/>
    </row>
    <row r="43" spans="1:18" ht="30" customHeight="1">
      <c r="A43" s="42">
        <v>43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1"/>
        <v/>
      </c>
      <c r="Q43" s="2"/>
      <c r="R43" s="76"/>
    </row>
    <row r="44" spans="1:18" ht="30" customHeight="1">
      <c r="A44" s="42">
        <v>44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1"/>
        <v/>
      </c>
      <c r="Q44" s="2"/>
      <c r="R44" s="76"/>
    </row>
    <row r="45" spans="1:18" ht="30" customHeight="1">
      <c r="A45" s="42">
        <v>45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1"/>
        <v/>
      </c>
      <c r="Q45" s="2"/>
      <c r="R45" s="76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8">
      <c r="A47" s="84"/>
      <c r="B47" s="85"/>
      <c r="C47" s="86"/>
      <c r="D47" s="87"/>
      <c r="E47" s="87"/>
      <c r="F47" s="88"/>
      <c r="G47" s="89"/>
      <c r="H47" s="90"/>
      <c r="I47" s="91"/>
      <c r="J47" s="91"/>
      <c r="K47" s="91"/>
      <c r="L47" s="91"/>
      <c r="M47" s="91"/>
      <c r="N47" s="92"/>
      <c r="O47" s="93"/>
      <c r="P47" s="94"/>
    </row>
    <row r="48" spans="1:18">
      <c r="A48" s="60"/>
      <c r="B48" s="78" t="s">
        <v>41</v>
      </c>
      <c r="C48" s="78"/>
      <c r="D48" s="78"/>
      <c r="E48" s="61"/>
      <c r="F48" s="61"/>
      <c r="G48" s="78" t="s">
        <v>43</v>
      </c>
      <c r="H48" s="78"/>
      <c r="I48" s="78"/>
      <c r="J48" s="61"/>
      <c r="K48" s="61"/>
      <c r="L48" s="78" t="s">
        <v>42</v>
      </c>
      <c r="M48" s="78"/>
      <c r="N48" s="78"/>
      <c r="O48" s="61"/>
      <c r="P48" s="94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94"/>
    </row>
    <row r="50" spans="1:16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2" operator="notEqual">
      <formula>0</formula>
    </cfRule>
  </conditionalFormatting>
  <dataValidations count="12">
    <dataValidation type="textLength" operator="greaterThan" allowBlank="1" sqref="C47 C23:C45 C12 C21">
      <formula1>1</formula1>
      <formula2>0</formula2>
    </dataValidation>
    <dataValidation type="date" operator="greaterThanOrEqual" showErrorMessage="1" errorTitle="Data" error="Inserire una data superiore al 1/11/2000" sqref="B47 B23:B45 B11:B12">
      <formula1>36831</formula1>
      <formula2>0</formula2>
    </dataValidation>
    <dataValidation type="textLength" operator="greaterThan" sqref="F47 F23:F45 F19:F20">
      <formula1>1</formula1>
      <formula2>0</formula2>
    </dataValidation>
    <dataValidation type="textLength" operator="greaterThan" allowBlank="1" showErrorMessage="1" sqref="D47:E47 D23:E45 E19:E21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I23:M45 H11:I11 J11:M12 I17:I22 J13:L22 H12:H45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2011-06-20T10:25:28Z</cp:lastPrinted>
  <dcterms:created xsi:type="dcterms:W3CDTF">2007-03-06T14:42:56Z</dcterms:created>
  <dcterms:modified xsi:type="dcterms:W3CDTF">2011-06-20T10:25:38Z</dcterms:modified>
</cp:coreProperties>
</file>