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45" yWindow="1980" windowWidth="19440" windowHeight="14745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Estero'!$A$1:$R$60</definedName>
    <definedName name="_xlnm.Print_Area" localSheetId="1">'Nota Spese Italia'!$A$1:$P$101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<sst xmlns="http://schemas.openxmlformats.org/spreadsheetml/2006/main" count="193" uniqueCount="89">
  <si>
    <t>carburante</t>
  </si>
  <si>
    <t>Trento</t>
  </si>
  <si>
    <t>SEAT</t>
  </si>
  <si>
    <t>pranzo</t>
  </si>
  <si>
    <t>Torino</t>
  </si>
  <si>
    <t>SEAT</t>
  </si>
  <si>
    <t>autostrada</t>
  </si>
  <si>
    <t>Corso Cyber-Ark</t>
  </si>
  <si>
    <t>pranzo Rumore, Cordoni</t>
  </si>
  <si>
    <t>Milano</t>
  </si>
  <si>
    <t>Milano</t>
  </si>
  <si>
    <t>Milano</t>
  </si>
  <si>
    <t>Genova</t>
  </si>
  <si>
    <t>Genova</t>
  </si>
  <si>
    <t>Genova</t>
  </si>
  <si>
    <t>parcheggio</t>
  </si>
  <si>
    <t>Genova</t>
  </si>
  <si>
    <t>RSA</t>
  </si>
  <si>
    <t>autostrada</t>
  </si>
  <si>
    <t>INTESA</t>
  </si>
  <si>
    <t>parcheggio</t>
  </si>
  <si>
    <t>Milano</t>
  </si>
  <si>
    <t>Torino</t>
  </si>
  <si>
    <t>Moncalieri</t>
  </si>
  <si>
    <t>Torino</t>
  </si>
  <si>
    <t>04_01</t>
  </si>
  <si>
    <t>Salvatore Rumore</t>
  </si>
  <si>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</si>
  <si>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</si>
  <si>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</si>
  <si>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</si>
  <si>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</si>
  <si>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</si>
  <si>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</si>
  <si>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</si>
  <si>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</si>
  <si>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</si>
  <si>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</si>
  <si>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</si>
  <si>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</si>
  <si>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</si>
  <si>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</si>
  <si>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</si>
  <si>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</si>
  <si>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</si>
  <si>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</si>
  <si>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</si>
  <si>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</si>
  <si>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</si>
  <si>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</si>
  <si>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</si>
  <si>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</si>
  <si>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</si>
  <si>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</si>
  <si>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</si>
  <si>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</si>
  <si>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</si>
  <si>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</si>
  <si>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</si>
  <si>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</si>
  <si>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</si>
  <si>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</si>
  <si>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</si>
  <si>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</si>
  <si>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</si>
  <si>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</si>
  <si>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</si>
  <si>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</si>
  <si>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</si>
  <si>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</si>
  <si>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</si>
  <si>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</si>
  <si>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</si>
  <si>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</si>
  <si>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</si>
  <si>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RSA</t>
  </si>
  <si>
    <t>autostrada</t>
  </si>
  <si>
    <t>Genova</t>
  </si>
  <si>
    <t>ITAS</t>
  </si>
  <si>
    <t>ITAS</t>
  </si>
  <si>
    <t>autostrada</t>
  </si>
  <si>
    <t>Trento</t>
  </si>
  <si>
    <t>Trento</t>
  </si>
  <si>
    <t>pranzo Rumore, Imbrauglio, Khrapchenko</t>
  </si>
  <si>
    <t>Trento</t>
  </si>
  <si>
    <t>parcheggio</t>
  </si>
  <si>
    <t>Trento</t>
  </si>
  <si>
    <t>autostrada</t>
  </si>
  <si>
    <t>Trento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</si>
</sst>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33" xfId="0" applyNumberFormat="1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right" vertical="center" wrapText="1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right"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49" fontId="3" fillId="34" borderId="59" xfId="0" applyNumberFormat="1" applyFont="1" applyFill="1" applyBorder="1" applyAlignment="1" applyProtection="1">
      <alignment horizontal="left" vertical="center"/>
      <protection/>
    </xf>
    <xf numFmtId="49" fontId="3" fillId="34" borderId="59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3" fillId="35" borderId="64" xfId="0" applyNumberFormat="1" applyFont="1" applyFill="1" applyBorder="1" applyAlignment="1" applyProtection="1">
      <alignment horizontal="center" vertical="center"/>
      <protection/>
    </xf>
    <xf numFmtId="0" fontId="2" fillId="41" borderId="65" xfId="0" applyNumberFormat="1" applyFont="1" applyFill="1" applyBorder="1" applyAlignment="1" applyProtection="1">
      <alignment horizontal="center" vertical="center"/>
      <protection/>
    </xf>
    <xf numFmtId="0" fontId="2" fillId="41" borderId="66" xfId="0" applyNumberFormat="1" applyFont="1" applyFill="1" applyBorder="1" applyAlignment="1" applyProtection="1">
      <alignment horizontal="center" vertical="center"/>
      <protection/>
    </xf>
    <xf numFmtId="0" fontId="2" fillId="41" borderId="67" xfId="0" applyNumberFormat="1" applyFont="1" applyFill="1" applyBorder="1" applyAlignment="1" applyProtection="1">
      <alignment horizontal="center" vertical="center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3" fillId="33" borderId="72" xfId="0" applyFont="1" applyFill="1" applyBorder="1" applyAlignment="1" applyProtection="1">
      <alignment horizontal="center" vertical="center" wrapText="1"/>
      <protection/>
    </xf>
    <xf numFmtId="38" fontId="2" fillId="36" borderId="73" xfId="0" applyNumberFormat="1" applyFont="1" applyFill="1" applyBorder="1" applyAlignment="1" applyProtection="1">
      <alignment horizontal="center" vertical="center"/>
      <protection/>
    </xf>
    <xf numFmtId="38" fontId="2" fillId="36" borderId="74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68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36" borderId="78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3" fillId="39" borderId="73" xfId="0" applyFont="1" applyFill="1" applyBorder="1" applyAlignment="1" applyProtection="1">
      <alignment horizontal="center" vertical="center"/>
      <protection/>
    </xf>
    <xf numFmtId="0" fontId="3" fillId="39" borderId="74" xfId="0" applyFont="1" applyFill="1" applyBorder="1" applyAlignment="1" applyProtection="1">
      <alignment horizontal="center" vertical="center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3" fillId="33" borderId="63" xfId="0" applyFont="1" applyFill="1" applyBorder="1" applyAlignment="1" applyProtection="1">
      <alignment horizontal="center" vertical="center" wrapText="1"/>
      <protection/>
    </xf>
    <xf numFmtId="0" fontId="2" fillId="37" borderId="82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  <xf numFmtId="4" fontId="2" fillId="0" borderId="86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27" sqref="D27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7" s="8" customFormat="1" ht="65.25" customHeight="1">
      <c r="A1" s="4"/>
      <c r="B1" s="111" t="s">
        <v>27</v>
      </c>
      <c r="C1" s="111"/>
      <c r="D1" s="112"/>
      <c r="E1" s="112"/>
      <c r="F1" s="51" t="s">
        <v>70</v>
      </c>
      <c r="G1" s="50" t="s">
        <v>71</v>
      </c>
      <c r="L1" s="8" t="s">
        <v>58</v>
      </c>
      <c r="M1" s="3">
        <f>+P1-N7</f>
        <v>0</v>
      </c>
      <c r="N1" s="5" t="s">
        <v>28</v>
      </c>
      <c r="O1" s="6"/>
      <c r="P1" s="57">
        <f>SUM(H7:M7)</f>
        <v>0</v>
      </c>
      <c r="Q1" s="3" t="s">
        <v>55</v>
      </c>
    </row>
    <row r="2" spans="1:17" s="8" customFormat="1" ht="57.75" customHeight="1">
      <c r="A2" s="4"/>
      <c r="B2" s="113" t="s">
        <v>29</v>
      </c>
      <c r="C2" s="113"/>
      <c r="D2" s="112"/>
      <c r="E2" s="112"/>
      <c r="F2" s="9"/>
      <c r="G2" s="9"/>
      <c r="N2" s="10" t="s">
        <v>30</v>
      </c>
      <c r="O2" s="11"/>
      <c r="P2" s="12"/>
      <c r="Q2" s="3" t="s">
        <v>54</v>
      </c>
    </row>
    <row r="3" spans="1:17" s="8" customFormat="1" ht="35.25" customHeight="1">
      <c r="A3" s="4"/>
      <c r="B3" s="113" t="s">
        <v>53</v>
      </c>
      <c r="C3" s="113"/>
      <c r="D3" s="112" t="s">
        <v>55</v>
      </c>
      <c r="E3" s="112"/>
      <c r="N3" s="10" t="s">
        <v>31</v>
      </c>
      <c r="O3" s="11"/>
      <c r="P3" s="62">
        <f>+O7</f>
        <v>0</v>
      </c>
      <c r="Q3" s="13"/>
    </row>
    <row r="4" spans="1:17" s="8" customFormat="1" ht="35.25" customHeight="1" thickBot="1">
      <c r="A4" s="4"/>
      <c r="D4" s="14"/>
      <c r="E4" s="14"/>
      <c r="F4" s="10" t="s">
        <v>48</v>
      </c>
      <c r="G4" s="79">
        <v>1</v>
      </c>
      <c r="H4" s="15"/>
      <c r="I4" s="15"/>
      <c r="J4" s="2"/>
      <c r="K4" s="2"/>
      <c r="L4" s="2"/>
      <c r="M4" s="2"/>
      <c r="N4" s="16" t="s">
        <v>32</v>
      </c>
      <c r="O4" s="17"/>
      <c r="P4" s="18"/>
      <c r="Q4" s="13"/>
    </row>
    <row r="5" spans="1:17" s="8" customFormat="1" ht="43.5" customHeight="1" thickBot="1" thickTop="1">
      <c r="A5" s="4"/>
      <c r="B5" s="19" t="s">
        <v>33</v>
      </c>
      <c r="C5" s="20"/>
      <c r="D5" s="59" t="s">
        <v>60</v>
      </c>
      <c r="E5" s="14"/>
      <c r="F5" s="10" t="s">
        <v>34</v>
      </c>
      <c r="G5" s="79">
        <v>1.11</v>
      </c>
      <c r="N5" s="120" t="s">
        <v>35</v>
      </c>
      <c r="O5" s="120"/>
      <c r="P5" s="58">
        <f>P1-P2-P3-P4</f>
        <v>0</v>
      </c>
      <c r="Q5" s="13"/>
    </row>
    <row r="6" spans="1:17" s="8" customFormat="1" ht="43.5" customHeight="1" thickBot="1" thickTop="1">
      <c r="A6" s="4"/>
      <c r="B6" s="56" t="s">
        <v>63</v>
      </c>
      <c r="C6" s="56"/>
      <c r="D6" s="14"/>
      <c r="E6" s="14"/>
      <c r="F6" s="10" t="s">
        <v>37</v>
      </c>
      <c r="G6" s="98">
        <v>11.11</v>
      </c>
      <c r="Q6" s="13"/>
    </row>
    <row r="7" spans="1:16" s="8" customFormat="1" ht="27" customHeight="1" thickBot="1" thickTop="1">
      <c r="A7" s="121" t="s">
        <v>57</v>
      </c>
      <c r="B7" s="122"/>
      <c r="C7" s="123"/>
      <c r="D7" s="129" t="s">
        <v>38</v>
      </c>
      <c r="E7" s="130"/>
      <c r="F7" s="130"/>
      <c r="G7" s="99">
        <f aca="true" t="shared" si="0" ref="G7:O7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0</v>
      </c>
      <c r="N7" s="80">
        <f t="shared" si="0"/>
        <v>0</v>
      </c>
      <c r="O7" s="83">
        <f t="shared" si="0"/>
        <v>0</v>
      </c>
      <c r="P7" s="13">
        <f>+N7-SUM(H7:M7)</f>
        <v>0</v>
      </c>
    </row>
    <row r="8" spans="1:18" ht="36" customHeight="1" thickBot="1" thickTop="1">
      <c r="A8" s="131"/>
      <c r="B8" s="132" t="s">
        <v>39</v>
      </c>
      <c r="C8" s="132" t="s">
        <v>40</v>
      </c>
      <c r="D8" s="133" t="s">
        <v>52</v>
      </c>
      <c r="E8" s="132" t="s">
        <v>61</v>
      </c>
      <c r="F8" s="135" t="s">
        <v>59</v>
      </c>
      <c r="G8" s="136" t="s">
        <v>42</v>
      </c>
      <c r="H8" s="138" t="s">
        <v>43</v>
      </c>
      <c r="I8" s="124" t="s">
        <v>66</v>
      </c>
      <c r="J8" s="125" t="s">
        <v>68</v>
      </c>
      <c r="K8" s="125" t="s">
        <v>67</v>
      </c>
      <c r="L8" s="126" t="s">
        <v>49</v>
      </c>
      <c r="M8" s="127"/>
      <c r="N8" s="128" t="s">
        <v>44</v>
      </c>
      <c r="O8" s="114" t="s">
        <v>45</v>
      </c>
      <c r="P8" s="115" t="s">
        <v>46</v>
      </c>
      <c r="Q8" s="2"/>
      <c r="R8" s="108" t="s">
        <v>69</v>
      </c>
    </row>
    <row r="9" spans="1:18" ht="36" customHeight="1" thickBot="1" thickTop="1">
      <c r="A9" s="131"/>
      <c r="B9" s="132" t="s">
        <v>39</v>
      </c>
      <c r="C9" s="132"/>
      <c r="D9" s="134"/>
      <c r="E9" s="132"/>
      <c r="F9" s="135"/>
      <c r="G9" s="137"/>
      <c r="H9" s="138" t="s">
        <v>66</v>
      </c>
      <c r="I9" s="124" t="s">
        <v>66</v>
      </c>
      <c r="J9" s="124"/>
      <c r="K9" s="124" t="s">
        <v>65</v>
      </c>
      <c r="L9" s="116" t="s">
        <v>50</v>
      </c>
      <c r="M9" s="118" t="s">
        <v>51</v>
      </c>
      <c r="N9" s="128"/>
      <c r="O9" s="114"/>
      <c r="P9" s="115"/>
      <c r="Q9" s="2"/>
      <c r="R9" s="109"/>
    </row>
    <row r="10" spans="1:18" ht="37.5" customHeight="1" thickBot="1" thickTop="1">
      <c r="A10" s="131"/>
      <c r="B10" s="132"/>
      <c r="C10" s="132"/>
      <c r="D10" s="134"/>
      <c r="E10" s="132"/>
      <c r="F10" s="135"/>
      <c r="G10" s="96" t="s">
        <v>47</v>
      </c>
      <c r="H10" s="138"/>
      <c r="I10" s="124"/>
      <c r="J10" s="124"/>
      <c r="K10" s="124"/>
      <c r="L10" s="117"/>
      <c r="M10" s="119"/>
      <c r="N10" s="128"/>
      <c r="O10" s="114"/>
      <c r="P10" s="115"/>
      <c r="Q10" s="2"/>
      <c r="R10" s="110"/>
    </row>
    <row r="11" spans="1:18" ht="30" customHeight="1" thickTop="1">
      <c r="A11" s="27">
        <v>1</v>
      </c>
      <c r="B11" s="47">
        <v>40631</v>
      </c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>
        <f>IF(F11="Milano","X","")</f>
      </c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>
        <f aca="true" t="shared" si="1" ref="P12:P27">IF(F12="Milano","X","")</f>
      </c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aca="true" t="shared" si="2" ref="H13:H27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3" ref="N13:N26">SUM(H13:M13)</f>
        <v>0</v>
      </c>
      <c r="O13" s="43"/>
      <c r="P13" s="41">
        <f t="shared" si="1"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>
        <f t="shared" si="1"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>
        <f t="shared" si="1"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>
        <f t="shared" si="1"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>
        <f t="shared" si="1"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>
        <f t="shared" si="1"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>
        <f t="shared" si="1"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>
        <f t="shared" si="1"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>
        <f t="shared" si="1"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>
        <f t="shared" si="1"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>
        <f t="shared" si="1"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>
        <f t="shared" si="1"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>
        <f t="shared" si="1"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>
        <f t="shared" si="1"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1"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>IF($D$3="si",($G$5/$G$6*G31),IF($D$3="no",G31*$G$4,0))</f>
        <v>0</v>
      </c>
      <c r="I31" s="48"/>
      <c r="J31" s="36"/>
      <c r="K31" s="37"/>
      <c r="L31" s="37"/>
      <c r="M31" s="38"/>
      <c r="N31" s="39">
        <f>SUM(H31:M31)</f>
        <v>0</v>
      </c>
      <c r="O31" s="43"/>
      <c r="P31" s="41">
        <f>IF(F31="Milano","X","")</f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aca="true" t="shared" si="4" ref="H32:H39">IF($D$3="si",($G$5/$G$6*G32),IF($D$3="no",G32*$G$4,0))</f>
        <v>0</v>
      </c>
      <c r="I32" s="48"/>
      <c r="J32" s="36"/>
      <c r="K32" s="37"/>
      <c r="L32" s="37"/>
      <c r="M32" s="38"/>
      <c r="N32" s="39">
        <f aca="true" t="shared" si="5" ref="N32:N38">SUM(H32:M32)</f>
        <v>0</v>
      </c>
      <c r="O32" s="43"/>
      <c r="P32" s="41">
        <f aca="true" t="shared" si="6" ref="P32:P39">IF(F32="Milano","X","")</f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>
        <f t="shared" si="6"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>
        <f t="shared" si="6"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>
        <f t="shared" si="6"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4"/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>
        <f t="shared" si="6"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>
        <f t="shared" si="6"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t="shared" si="5"/>
        <v>0</v>
      </c>
      <c r="O38" s="43"/>
      <c r="P38" s="41">
        <f t="shared" si="6"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4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6"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>
        <f>IF(F40="Milano","X","")</f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aca="true" t="shared" si="7" ref="H41:H55">IF($D$3="si",($G$5/$G$6*G41),IF($D$3="no",G41*$G$4,0))</f>
        <v>0</v>
      </c>
      <c r="I41" s="48"/>
      <c r="J41" s="36"/>
      <c r="K41" s="37"/>
      <c r="L41" s="37"/>
      <c r="M41" s="38"/>
      <c r="N41" s="39">
        <f aca="true" t="shared" si="8" ref="N41:N55">SUM(H41:M41)</f>
        <v>0</v>
      </c>
      <c r="O41" s="43"/>
      <c r="P41" s="41">
        <f aca="true" t="shared" si="9" ref="P41:P55">IF(F41="Milano","X","")</f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7"/>
        <v>0</v>
      </c>
      <c r="I42" s="48"/>
      <c r="J42" s="36"/>
      <c r="K42" s="37"/>
      <c r="L42" s="37"/>
      <c r="M42" s="38"/>
      <c r="N42" s="39">
        <f t="shared" si="8"/>
        <v>0</v>
      </c>
      <c r="O42" s="43"/>
      <c r="P42" s="41">
        <f t="shared" si="9"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7"/>
        <v>0</v>
      </c>
      <c r="I43" s="48"/>
      <c r="J43" s="36"/>
      <c r="K43" s="37"/>
      <c r="L43" s="37"/>
      <c r="M43" s="38"/>
      <c r="N43" s="39">
        <f t="shared" si="8"/>
        <v>0</v>
      </c>
      <c r="O43" s="43"/>
      <c r="P43" s="41">
        <f t="shared" si="9"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7"/>
        <v>0</v>
      </c>
      <c r="I44" s="48"/>
      <c r="J44" s="36"/>
      <c r="K44" s="37"/>
      <c r="L44" s="37"/>
      <c r="M44" s="38"/>
      <c r="N44" s="39">
        <f t="shared" si="8"/>
        <v>0</v>
      </c>
      <c r="O44" s="43"/>
      <c r="P44" s="41">
        <f t="shared" si="9"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7"/>
        <v>0</v>
      </c>
      <c r="I45" s="48"/>
      <c r="J45" s="36"/>
      <c r="K45" s="37"/>
      <c r="L45" s="37"/>
      <c r="M45" s="38"/>
      <c r="N45" s="39">
        <f t="shared" si="8"/>
        <v>0</v>
      </c>
      <c r="O45" s="43"/>
      <c r="P45" s="41">
        <f t="shared" si="9"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7"/>
        <v>0</v>
      </c>
      <c r="I46" s="48"/>
      <c r="J46" s="36"/>
      <c r="K46" s="37"/>
      <c r="L46" s="37"/>
      <c r="M46" s="38"/>
      <c r="N46" s="39">
        <f t="shared" si="8"/>
        <v>0</v>
      </c>
      <c r="O46" s="43"/>
      <c r="P46" s="41">
        <f t="shared" si="9"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7"/>
        <v>0</v>
      </c>
      <c r="I47" s="48"/>
      <c r="J47" s="36"/>
      <c r="K47" s="37"/>
      <c r="L47" s="37"/>
      <c r="M47" s="38"/>
      <c r="N47" s="39">
        <f t="shared" si="8"/>
        <v>0</v>
      </c>
      <c r="O47" s="43"/>
      <c r="P47" s="41">
        <f t="shared" si="9"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7"/>
        <v>0</v>
      </c>
      <c r="I48" s="48"/>
      <c r="J48" s="36"/>
      <c r="K48" s="37"/>
      <c r="L48" s="37"/>
      <c r="M48" s="38"/>
      <c r="N48" s="39">
        <f t="shared" si="8"/>
        <v>0</v>
      </c>
      <c r="O48" s="43"/>
      <c r="P48" s="41">
        <f t="shared" si="9"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7"/>
        <v>0</v>
      </c>
      <c r="I49" s="48"/>
      <c r="J49" s="36"/>
      <c r="K49" s="37"/>
      <c r="L49" s="37"/>
      <c r="M49" s="38"/>
      <c r="N49" s="39">
        <f t="shared" si="8"/>
        <v>0</v>
      </c>
      <c r="O49" s="43"/>
      <c r="P49" s="41">
        <f t="shared" si="9"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7"/>
        <v>0</v>
      </c>
      <c r="I50" s="48"/>
      <c r="J50" s="36"/>
      <c r="K50" s="37"/>
      <c r="L50" s="37"/>
      <c r="M50" s="38"/>
      <c r="N50" s="39">
        <f t="shared" si="8"/>
        <v>0</v>
      </c>
      <c r="O50" s="43"/>
      <c r="P50" s="41">
        <f t="shared" si="9"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8"/>
        <v>0</v>
      </c>
      <c r="O51" s="43"/>
      <c r="P51" s="41">
        <f t="shared" si="9"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7"/>
        <v>0</v>
      </c>
      <c r="I52" s="48"/>
      <c r="J52" s="36"/>
      <c r="K52" s="37"/>
      <c r="L52" s="37"/>
      <c r="M52" s="38"/>
      <c r="N52" s="39">
        <f t="shared" si="8"/>
        <v>0</v>
      </c>
      <c r="O52" s="43"/>
      <c r="P52" s="41">
        <f t="shared" si="9"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7"/>
        <v>0</v>
      </c>
      <c r="I53" s="48"/>
      <c r="J53" s="36"/>
      <c r="K53" s="37"/>
      <c r="L53" s="37"/>
      <c r="M53" s="38"/>
      <c r="N53" s="39">
        <f t="shared" si="8"/>
        <v>0</v>
      </c>
      <c r="O53" s="43"/>
      <c r="P53" s="41">
        <f t="shared" si="9"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7"/>
        <v>0</v>
      </c>
      <c r="I54" s="48"/>
      <c r="J54" s="36"/>
      <c r="K54" s="37"/>
      <c r="L54" s="37"/>
      <c r="M54" s="38"/>
      <c r="N54" s="39">
        <f t="shared" si="8"/>
        <v>0</v>
      </c>
      <c r="O54" s="43"/>
      <c r="P54" s="41">
        <f t="shared" si="9"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7"/>
        <v>0</v>
      </c>
      <c r="I55" s="48"/>
      <c r="J55" s="36"/>
      <c r="K55" s="37"/>
      <c r="L55" s="37"/>
      <c r="M55" s="38"/>
      <c r="N55" s="39">
        <f t="shared" si="8"/>
        <v>0</v>
      </c>
      <c r="O55" s="43"/>
      <c r="P55" s="41">
        <f t="shared" si="9"/>
      </c>
      <c r="Q55" s="2"/>
      <c r="R55" s="76"/>
    </row>
    <row r="56" spans="1:16" ht="18.7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8.75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6" ht="18.75">
      <c r="A58" s="60"/>
      <c r="B58" s="78" t="s">
        <v>72</v>
      </c>
      <c r="C58" s="78"/>
      <c r="D58" s="78"/>
      <c r="E58" s="61"/>
      <c r="F58" s="61"/>
      <c r="G58" s="78" t="s">
        <v>74</v>
      </c>
      <c r="H58" s="78"/>
      <c r="I58" s="78"/>
      <c r="J58" s="61"/>
      <c r="K58" s="61"/>
      <c r="L58" s="78" t="s">
        <v>73</v>
      </c>
      <c r="M58" s="78"/>
      <c r="N58" s="78"/>
      <c r="O58" s="61"/>
      <c r="P58" s="94"/>
    </row>
    <row r="59" spans="1:16" ht="18.7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6" ht="18.7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sheetProtection/>
  <mergeCells count="27">
    <mergeCell ref="K8:K10"/>
    <mergeCell ref="C8:C10"/>
    <mergeCell ref="D8:D10"/>
    <mergeCell ref="E8:E10"/>
    <mergeCell ref="F8:F10"/>
    <mergeCell ref="G8:G9"/>
    <mergeCell ref="H8:H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</dataValidation>
    <dataValidation type="date" operator="greaterThanOrEqual" showErrorMessage="1" errorTitle="Data" error="Inserire una data superiore al 1/11/2000" sqref="B11:B12 B57 B23:B55">
      <formula1>36831</formula1>
    </dataValidation>
    <dataValidation type="textLength" operator="greaterThan" sqref="F19:F20 F57 F23:F55">
      <formula1>1</formula1>
    </dataValidation>
    <dataValidation type="textLength" operator="greaterThan" allowBlank="1" showErrorMessage="1" sqref="E19:E21 D57:E57 D23:E55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scale="20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106" sqref="D106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11" t="s">
        <v>27</v>
      </c>
      <c r="C1" s="111"/>
      <c r="D1" s="111"/>
      <c r="E1" s="112" t="s">
        <v>26</v>
      </c>
      <c r="F1" s="112"/>
      <c r="G1" s="51" t="s">
        <v>70</v>
      </c>
      <c r="H1" s="50" t="s">
        <v>25</v>
      </c>
      <c r="L1" s="8" t="s">
        <v>58</v>
      </c>
      <c r="M1" s="3">
        <f>+P1-N7</f>
        <v>0</v>
      </c>
      <c r="N1" s="5" t="s">
        <v>28</v>
      </c>
      <c r="O1" s="6"/>
      <c r="P1" s="7">
        <f>SUM(H7:M7)</f>
        <v>636.6326462646264</v>
      </c>
      <c r="Q1" s="3" t="s">
        <v>55</v>
      </c>
    </row>
    <row r="2" spans="1:17" s="8" customFormat="1" ht="35.25" customHeight="1">
      <c r="A2" s="4"/>
      <c r="B2" s="113" t="s">
        <v>29</v>
      </c>
      <c r="C2" s="113"/>
      <c r="D2" s="113"/>
      <c r="E2" s="112"/>
      <c r="F2" s="112"/>
      <c r="G2" s="9"/>
      <c r="H2" s="9"/>
      <c r="N2" s="10" t="s">
        <v>30</v>
      </c>
      <c r="O2" s="11"/>
      <c r="P2" s="12"/>
      <c r="Q2" s="3" t="s">
        <v>54</v>
      </c>
    </row>
    <row r="3" spans="1:18" s="8" customFormat="1" ht="35.25" customHeight="1">
      <c r="A3" s="4"/>
      <c r="B3" s="113" t="s">
        <v>53</v>
      </c>
      <c r="C3" s="113"/>
      <c r="D3" s="113"/>
      <c r="E3" s="112" t="s">
        <v>55</v>
      </c>
      <c r="F3" s="112"/>
      <c r="N3" s="10" t="s">
        <v>31</v>
      </c>
      <c r="O3" s="11"/>
      <c r="P3" s="12">
        <f>+O7</f>
        <v>153.6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48</v>
      </c>
      <c r="H4" s="21">
        <v>1</v>
      </c>
      <c r="I4" s="15"/>
      <c r="J4" s="15"/>
      <c r="K4" s="15"/>
      <c r="L4" s="2"/>
      <c r="M4" s="2"/>
      <c r="N4" s="16" t="s">
        <v>32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33</v>
      </c>
      <c r="C5" s="63"/>
      <c r="D5" s="20"/>
      <c r="E5" s="59">
        <v>34</v>
      </c>
      <c r="F5" s="14"/>
      <c r="G5" s="10" t="s">
        <v>34</v>
      </c>
      <c r="H5" s="21">
        <v>1.49</v>
      </c>
      <c r="N5" s="120" t="s">
        <v>35</v>
      </c>
      <c r="O5" s="120"/>
      <c r="P5" s="22">
        <f>P1-P2-P3-P4</f>
        <v>483.03264626462635</v>
      </c>
      <c r="Q5" s="13"/>
      <c r="R5" s="14"/>
    </row>
    <row r="6" spans="1:19" s="8" customFormat="1" ht="31.5" customHeight="1" thickBot="1" thickTop="1">
      <c r="A6" s="4"/>
      <c r="B6" s="23" t="s">
        <v>36</v>
      </c>
      <c r="C6" s="23"/>
      <c r="D6" s="23"/>
      <c r="E6" s="14"/>
      <c r="F6" s="14"/>
      <c r="G6" s="10" t="s">
        <v>37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56</v>
      </c>
      <c r="E7" s="141" t="s">
        <v>38</v>
      </c>
      <c r="F7" s="142"/>
      <c r="G7" s="25">
        <f>SUM(G11:G96)</f>
        <v>1875</v>
      </c>
      <c r="H7" s="25">
        <f>SUM(H11:H96)</f>
        <v>251.46264626462647</v>
      </c>
      <c r="I7" s="65">
        <f>SUM(I11:I96)</f>
        <v>218.89999999999995</v>
      </c>
      <c r="J7" s="71">
        <f>SUM(J11:J96)</f>
        <v>0</v>
      </c>
      <c r="K7" s="66">
        <f>SUM(K11:K96)</f>
        <v>0</v>
      </c>
      <c r="L7" s="66">
        <f>SUM(L11:L96)</f>
        <v>105.1</v>
      </c>
      <c r="M7" s="66">
        <f>SUM(M11:M96)</f>
        <v>61.17</v>
      </c>
      <c r="N7" s="66">
        <f>SUM(N11:N96)</f>
        <v>636.6326462646266</v>
      </c>
      <c r="O7" s="67">
        <f>SUM(O11:O96)</f>
        <v>153.6</v>
      </c>
      <c r="P7" s="13">
        <f>+N7-SUM(I7:M7)</f>
        <v>251.46264626462664</v>
      </c>
    </row>
    <row r="8" spans="1:18" ht="36" customHeight="1" thickBot="1" thickTop="1">
      <c r="A8" s="146"/>
      <c r="B8" s="64"/>
      <c r="C8" s="147" t="s">
        <v>40</v>
      </c>
      <c r="D8" s="148" t="s">
        <v>52</v>
      </c>
      <c r="E8" s="132" t="s">
        <v>41</v>
      </c>
      <c r="F8" s="149" t="s">
        <v>62</v>
      </c>
      <c r="G8" s="150" t="s">
        <v>42</v>
      </c>
      <c r="H8" s="151" t="s">
        <v>43</v>
      </c>
      <c r="I8" s="125" t="s">
        <v>66</v>
      </c>
      <c r="J8" s="125" t="s">
        <v>68</v>
      </c>
      <c r="K8" s="125" t="s">
        <v>67</v>
      </c>
      <c r="L8" s="139" t="s">
        <v>64</v>
      </c>
      <c r="M8" s="140"/>
      <c r="N8" s="145" t="s">
        <v>44</v>
      </c>
      <c r="O8" s="154" t="s">
        <v>45</v>
      </c>
      <c r="P8" s="115" t="s">
        <v>46</v>
      </c>
      <c r="R8" s="2"/>
    </row>
    <row r="9" spans="1:18" ht="36" customHeight="1" thickBot="1" thickTop="1">
      <c r="A9" s="131"/>
      <c r="B9" s="64" t="s">
        <v>39</v>
      </c>
      <c r="C9" s="132"/>
      <c r="D9" s="132"/>
      <c r="E9" s="132"/>
      <c r="F9" s="149"/>
      <c r="G9" s="150"/>
      <c r="H9" s="152"/>
      <c r="I9" s="124" t="s">
        <v>66</v>
      </c>
      <c r="J9" s="124"/>
      <c r="K9" s="124" t="s">
        <v>65</v>
      </c>
      <c r="L9" s="116" t="s">
        <v>50</v>
      </c>
      <c r="M9" s="144" t="s">
        <v>51</v>
      </c>
      <c r="N9" s="128"/>
      <c r="O9" s="114"/>
      <c r="P9" s="115"/>
      <c r="R9" s="2"/>
    </row>
    <row r="10" spans="1:18" ht="37.5" customHeight="1" thickBot="1" thickTop="1">
      <c r="A10" s="131"/>
      <c r="B10" s="55"/>
      <c r="C10" s="132"/>
      <c r="D10" s="132"/>
      <c r="E10" s="132"/>
      <c r="F10" s="149"/>
      <c r="G10" s="26" t="s">
        <v>47</v>
      </c>
      <c r="H10" s="153"/>
      <c r="I10" s="124"/>
      <c r="J10" s="124"/>
      <c r="K10" s="124"/>
      <c r="L10" s="143"/>
      <c r="M10" s="119"/>
      <c r="N10" s="128"/>
      <c r="O10" s="114"/>
      <c r="P10" s="115"/>
      <c r="R10" s="2"/>
    </row>
    <row r="11" spans="1:18" ht="30" customHeight="1" thickTop="1">
      <c r="A11" s="27">
        <v>1</v>
      </c>
      <c r="B11" s="47">
        <v>40631</v>
      </c>
      <c r="C11" s="29" t="s">
        <v>75</v>
      </c>
      <c r="D11" s="29" t="s">
        <v>76</v>
      </c>
      <c r="E11" s="69"/>
      <c r="F11" s="69" t="s">
        <v>77</v>
      </c>
      <c r="G11" s="100"/>
      <c r="H11" s="106">
        <f>IF($E$3="si",($H$5/$H$6*G11),IF($E$3="no",G11*$H$4,0))</f>
        <v>0</v>
      </c>
      <c r="I11" s="72">
        <v>8.7</v>
      </c>
      <c r="J11" s="72"/>
      <c r="K11" s="34"/>
      <c r="L11" s="35"/>
      <c r="M11" s="37"/>
      <c r="N11" s="39">
        <f aca="true" t="shared" si="0" ref="N11:N18">SUM(H11:M11)</f>
        <v>8.7</v>
      </c>
      <c r="O11" s="40"/>
      <c r="P11" s="41">
        <f>IF($F11="Milano","X","")</f>
      </c>
      <c r="R11" s="2"/>
    </row>
    <row r="12" spans="1:18" ht="30" customHeight="1">
      <c r="A12" s="42">
        <v>2</v>
      </c>
      <c r="B12" s="47">
        <v>40634</v>
      </c>
      <c r="C12" s="29" t="s">
        <v>79</v>
      </c>
      <c r="D12" s="44" t="s">
        <v>80</v>
      </c>
      <c r="E12" s="69"/>
      <c r="F12" s="69" t="s">
        <v>81</v>
      </c>
      <c r="G12" s="101"/>
      <c r="H12" s="106">
        <f aca="true" t="shared" si="1" ref="H12:H75">IF($E$3="si",($H$5/$H$6*G12),IF($E$3="no",G12*$H$4,0))</f>
        <v>0</v>
      </c>
      <c r="I12" s="72">
        <v>5</v>
      </c>
      <c r="J12" s="72"/>
      <c r="K12" s="34"/>
      <c r="L12" s="35"/>
      <c r="M12" s="37"/>
      <c r="N12" s="39">
        <f t="shared" si="0"/>
        <v>5</v>
      </c>
      <c r="O12" s="43"/>
      <c r="P12" s="41">
        <f aca="true" t="shared" si="2" ref="P12:P83">IF($F12="Milano","X","")</f>
      </c>
      <c r="R12" s="2"/>
    </row>
    <row r="13" spans="1:18" ht="30" customHeight="1">
      <c r="A13" s="42">
        <v>3</v>
      </c>
      <c r="B13" s="28">
        <v>40634</v>
      </c>
      <c r="C13" s="29" t="s">
        <v>78</v>
      </c>
      <c r="D13" s="29" t="s">
        <v>80</v>
      </c>
      <c r="E13" s="69"/>
      <c r="F13" s="69" t="s">
        <v>82</v>
      </c>
      <c r="G13" s="101"/>
      <c r="H13" s="106">
        <f t="shared" si="1"/>
        <v>0</v>
      </c>
      <c r="I13" s="72">
        <v>8.5</v>
      </c>
      <c r="J13" s="72"/>
      <c r="K13" s="34"/>
      <c r="L13" s="35"/>
      <c r="M13" s="37"/>
      <c r="N13" s="39">
        <f t="shared" si="0"/>
        <v>8.5</v>
      </c>
      <c r="O13" s="43"/>
      <c r="P13" s="41">
        <f t="shared" si="2"/>
      </c>
      <c r="R13" s="2"/>
    </row>
    <row r="14" spans="1:18" ht="30" customHeight="1">
      <c r="A14" s="42">
        <v>4</v>
      </c>
      <c r="B14" s="28">
        <v>40634</v>
      </c>
      <c r="C14" s="29" t="s">
        <v>78</v>
      </c>
      <c r="D14" s="29" t="s">
        <v>83</v>
      </c>
      <c r="E14" s="69"/>
      <c r="F14" s="69" t="s">
        <v>84</v>
      </c>
      <c r="G14" s="101"/>
      <c r="H14" s="106">
        <f t="shared" si="1"/>
        <v>0</v>
      </c>
      <c r="I14" s="72"/>
      <c r="J14" s="72"/>
      <c r="K14" s="34"/>
      <c r="L14" s="35">
        <v>43.1</v>
      </c>
      <c r="M14" s="37"/>
      <c r="N14" s="39">
        <f t="shared" si="0"/>
        <v>43.1</v>
      </c>
      <c r="O14" s="43">
        <v>43.1</v>
      </c>
      <c r="P14" s="41">
        <f t="shared" si="2"/>
      </c>
      <c r="R14" s="2"/>
    </row>
    <row r="15" spans="1:18" ht="30" customHeight="1">
      <c r="A15" s="42">
        <v>5</v>
      </c>
      <c r="B15" s="28">
        <v>40634</v>
      </c>
      <c r="C15" s="29" t="s">
        <v>78</v>
      </c>
      <c r="D15" s="29" t="s">
        <v>85</v>
      </c>
      <c r="E15" s="69"/>
      <c r="F15" s="69" t="s">
        <v>86</v>
      </c>
      <c r="G15" s="101"/>
      <c r="H15" s="106">
        <f t="shared" si="1"/>
        <v>0</v>
      </c>
      <c r="I15" s="72">
        <v>13.3</v>
      </c>
      <c r="J15" s="72"/>
      <c r="K15" s="34"/>
      <c r="L15" s="35"/>
      <c r="M15" s="37"/>
      <c r="N15" s="39">
        <f t="shared" si="0"/>
        <v>13.3</v>
      </c>
      <c r="O15" s="43"/>
      <c r="P15" s="41">
        <f t="shared" si="2"/>
      </c>
      <c r="R15" s="2"/>
    </row>
    <row r="16" spans="1:18" ht="30" customHeight="1">
      <c r="A16" s="42">
        <v>6</v>
      </c>
      <c r="B16" s="28">
        <v>40634</v>
      </c>
      <c r="C16" s="29" t="s">
        <v>78</v>
      </c>
      <c r="D16" s="29" t="s">
        <v>87</v>
      </c>
      <c r="E16" s="69"/>
      <c r="F16" s="69" t="s">
        <v>88</v>
      </c>
      <c r="G16" s="101"/>
      <c r="H16" s="106">
        <f t="shared" si="1"/>
        <v>0</v>
      </c>
      <c r="I16" s="72">
        <v>15.6</v>
      </c>
      <c r="J16" s="72"/>
      <c r="K16" s="34"/>
      <c r="L16" s="35"/>
      <c r="M16" s="37"/>
      <c r="N16" s="39">
        <f t="shared" si="0"/>
        <v>15.6</v>
      </c>
      <c r="O16" s="43"/>
      <c r="P16" s="41">
        <f t="shared" si="2"/>
      </c>
      <c r="R16" s="2"/>
    </row>
    <row r="17" spans="1:18" ht="30" customHeight="1">
      <c r="A17" s="42">
        <v>7</v>
      </c>
      <c r="B17" s="28">
        <v>40634</v>
      </c>
      <c r="C17" s="29" t="s">
        <v>78</v>
      </c>
      <c r="D17" s="29" t="s">
        <v>0</v>
      </c>
      <c r="E17" s="69"/>
      <c r="F17" s="69" t="s">
        <v>1</v>
      </c>
      <c r="G17" s="101">
        <v>460</v>
      </c>
      <c r="H17" s="106">
        <f t="shared" si="1"/>
        <v>61.69216921692169</v>
      </c>
      <c r="I17" s="72"/>
      <c r="J17" s="72"/>
      <c r="K17" s="34"/>
      <c r="L17" s="35"/>
      <c r="M17" s="37"/>
      <c r="N17" s="39">
        <f t="shared" si="0"/>
        <v>61.69216921692169</v>
      </c>
      <c r="O17" s="43"/>
      <c r="P17" s="41">
        <f t="shared" si="2"/>
      </c>
      <c r="R17" s="2"/>
    </row>
    <row r="18" spans="1:18" ht="30" customHeight="1">
      <c r="A18" s="42">
        <v>8</v>
      </c>
      <c r="B18" s="28">
        <v>40637</v>
      </c>
      <c r="C18" s="29" t="s">
        <v>2</v>
      </c>
      <c r="D18" s="29" t="s">
        <v>3</v>
      </c>
      <c r="E18" s="69"/>
      <c r="F18" s="69" t="s">
        <v>4</v>
      </c>
      <c r="G18" s="101"/>
      <c r="H18" s="106">
        <f t="shared" si="1"/>
        <v>0</v>
      </c>
      <c r="I18" s="72"/>
      <c r="J18" s="72"/>
      <c r="K18" s="34"/>
      <c r="L18" s="35"/>
      <c r="M18" s="35">
        <v>5.27</v>
      </c>
      <c r="N18" s="39">
        <f t="shared" si="0"/>
        <v>5.27</v>
      </c>
      <c r="O18" s="43"/>
      <c r="P18" s="41">
        <f t="shared" si="2"/>
      </c>
      <c r="R18" s="2"/>
    </row>
    <row r="19" spans="1:18" ht="30" customHeight="1">
      <c r="A19" s="42">
        <v>9</v>
      </c>
      <c r="B19" s="28">
        <v>40637</v>
      </c>
      <c r="C19" s="29" t="s">
        <v>5</v>
      </c>
      <c r="D19" s="44" t="s">
        <v>0</v>
      </c>
      <c r="E19" s="69"/>
      <c r="F19" s="69" t="s">
        <v>4</v>
      </c>
      <c r="G19" s="102">
        <v>286</v>
      </c>
      <c r="H19" s="106">
        <f t="shared" si="1"/>
        <v>38.35643564356435</v>
      </c>
      <c r="I19" s="72"/>
      <c r="J19" s="72"/>
      <c r="K19" s="34"/>
      <c r="L19" s="35"/>
      <c r="M19" s="35"/>
      <c r="N19" s="39">
        <f aca="true" t="shared" si="3" ref="N19:N83">SUM(H19:M19)</f>
        <v>38.35643564356435</v>
      </c>
      <c r="O19" s="43"/>
      <c r="P19" s="41">
        <f t="shared" si="2"/>
      </c>
      <c r="R19" s="2"/>
    </row>
    <row r="20" spans="1:18" ht="30" customHeight="1">
      <c r="A20" s="42">
        <v>10</v>
      </c>
      <c r="B20" s="28">
        <v>40637</v>
      </c>
      <c r="C20" s="29" t="s">
        <v>5</v>
      </c>
      <c r="D20" s="44" t="s">
        <v>80</v>
      </c>
      <c r="E20" s="69"/>
      <c r="F20" s="69" t="s">
        <v>4</v>
      </c>
      <c r="G20" s="102"/>
      <c r="H20" s="106">
        <f t="shared" si="1"/>
        <v>0</v>
      </c>
      <c r="I20" s="72">
        <v>12.2</v>
      </c>
      <c r="J20" s="72"/>
      <c r="K20" s="34"/>
      <c r="L20" s="35"/>
      <c r="M20" s="35"/>
      <c r="N20" s="39">
        <f t="shared" si="3"/>
        <v>12.2</v>
      </c>
      <c r="O20" s="43"/>
      <c r="P20" s="41">
        <f t="shared" si="2"/>
      </c>
      <c r="R20" s="2"/>
    </row>
    <row r="21" spans="1:18" ht="30" customHeight="1">
      <c r="A21" s="42">
        <v>11</v>
      </c>
      <c r="B21" s="28">
        <v>40637</v>
      </c>
      <c r="C21" s="29" t="s">
        <v>5</v>
      </c>
      <c r="D21" s="44" t="s">
        <v>6</v>
      </c>
      <c r="E21" s="69"/>
      <c r="F21" s="69" t="s">
        <v>4</v>
      </c>
      <c r="G21" s="102"/>
      <c r="H21" s="106">
        <f t="shared" si="1"/>
        <v>0</v>
      </c>
      <c r="I21" s="72">
        <v>12.2</v>
      </c>
      <c r="J21" s="72"/>
      <c r="K21" s="34"/>
      <c r="L21" s="35"/>
      <c r="M21" s="35"/>
      <c r="N21" s="39">
        <f t="shared" si="3"/>
        <v>12.2</v>
      </c>
      <c r="O21" s="43"/>
      <c r="P21" s="41">
        <f t="shared" si="2"/>
      </c>
      <c r="R21" s="2"/>
    </row>
    <row r="22" spans="1:18" ht="30" customHeight="1">
      <c r="A22" s="42">
        <v>12</v>
      </c>
      <c r="B22" s="28">
        <v>40638</v>
      </c>
      <c r="C22" s="29" t="s">
        <v>7</v>
      </c>
      <c r="D22" s="44" t="s">
        <v>8</v>
      </c>
      <c r="E22" s="69"/>
      <c r="F22" s="69" t="s">
        <v>9</v>
      </c>
      <c r="G22" s="102"/>
      <c r="H22" s="106">
        <f t="shared" si="1"/>
        <v>0</v>
      </c>
      <c r="I22" s="72"/>
      <c r="J22" s="72"/>
      <c r="K22" s="34"/>
      <c r="L22" s="35"/>
      <c r="M22" s="35">
        <v>27</v>
      </c>
      <c r="N22" s="39">
        <f t="shared" si="3"/>
        <v>27</v>
      </c>
      <c r="O22" s="43">
        <v>27</v>
      </c>
      <c r="P22" s="41" t="str">
        <f t="shared" si="2"/>
        <v>X</v>
      </c>
      <c r="R22" s="2"/>
    </row>
    <row r="23" spans="1:18" ht="30" customHeight="1">
      <c r="A23" s="42">
        <v>13</v>
      </c>
      <c r="B23" s="28">
        <v>40639</v>
      </c>
      <c r="C23" s="29" t="s">
        <v>7</v>
      </c>
      <c r="D23" s="44" t="s">
        <v>8</v>
      </c>
      <c r="E23" s="69"/>
      <c r="F23" s="69" t="s">
        <v>10</v>
      </c>
      <c r="G23" s="102"/>
      <c r="H23" s="106">
        <f t="shared" si="1"/>
        <v>0</v>
      </c>
      <c r="I23" s="72"/>
      <c r="J23" s="72"/>
      <c r="K23" s="34"/>
      <c r="L23" s="35">
        <v>30</v>
      </c>
      <c r="M23" s="35"/>
      <c r="N23" s="39">
        <f t="shared" si="3"/>
        <v>30</v>
      </c>
      <c r="O23" s="43">
        <v>30</v>
      </c>
      <c r="P23" s="41" t="str">
        <f t="shared" si="2"/>
        <v>X</v>
      </c>
      <c r="R23" s="2"/>
    </row>
    <row r="24" spans="1:18" ht="30" customHeight="1">
      <c r="A24" s="42">
        <v>14</v>
      </c>
      <c r="B24" s="28">
        <v>40640</v>
      </c>
      <c r="C24" s="29" t="s">
        <v>7</v>
      </c>
      <c r="D24" s="44" t="s">
        <v>8</v>
      </c>
      <c r="E24" s="69"/>
      <c r="F24" s="69" t="s">
        <v>11</v>
      </c>
      <c r="G24" s="102"/>
      <c r="H24" s="106">
        <f t="shared" si="1"/>
        <v>0</v>
      </c>
      <c r="I24" s="72"/>
      <c r="J24" s="72"/>
      <c r="K24" s="34"/>
      <c r="L24" s="35">
        <v>32</v>
      </c>
      <c r="M24" s="35"/>
      <c r="N24" s="39">
        <f t="shared" si="3"/>
        <v>32</v>
      </c>
      <c r="O24" s="43">
        <v>32</v>
      </c>
      <c r="P24" s="41" t="str">
        <f t="shared" si="2"/>
        <v>X</v>
      </c>
      <c r="R24" s="2"/>
    </row>
    <row r="25" spans="1:18" ht="30" customHeight="1">
      <c r="A25" s="42">
        <v>15</v>
      </c>
      <c r="B25" s="28">
        <v>40641</v>
      </c>
      <c r="C25" s="29" t="s">
        <v>75</v>
      </c>
      <c r="D25" s="44" t="s">
        <v>3</v>
      </c>
      <c r="E25" s="69"/>
      <c r="F25" s="69" t="s">
        <v>12</v>
      </c>
      <c r="G25" s="102"/>
      <c r="H25" s="106">
        <f t="shared" si="1"/>
        <v>0</v>
      </c>
      <c r="I25" s="72"/>
      <c r="J25" s="72"/>
      <c r="K25" s="34"/>
      <c r="L25" s="35"/>
      <c r="M25" s="35">
        <v>11</v>
      </c>
      <c r="N25" s="39">
        <f t="shared" si="3"/>
        <v>11</v>
      </c>
      <c r="O25" s="43">
        <v>11</v>
      </c>
      <c r="P25" s="41">
        <f t="shared" si="2"/>
      </c>
      <c r="R25" s="2"/>
    </row>
    <row r="26" spans="1:18" ht="30" customHeight="1">
      <c r="A26" s="42">
        <v>16</v>
      </c>
      <c r="B26" s="28">
        <v>40641</v>
      </c>
      <c r="C26" s="29" t="s">
        <v>75</v>
      </c>
      <c r="D26" s="44" t="s">
        <v>85</v>
      </c>
      <c r="E26" s="69"/>
      <c r="F26" s="69" t="s">
        <v>12</v>
      </c>
      <c r="G26" s="102"/>
      <c r="H26" s="106">
        <f t="shared" si="1"/>
        <v>0</v>
      </c>
      <c r="I26" s="72">
        <v>19</v>
      </c>
      <c r="J26" s="72"/>
      <c r="K26" s="34"/>
      <c r="L26" s="35"/>
      <c r="M26" s="35"/>
      <c r="N26" s="39">
        <f t="shared" si="3"/>
        <v>19</v>
      </c>
      <c r="O26" s="43"/>
      <c r="P26" s="41">
        <f t="shared" si="2"/>
      </c>
      <c r="R26" s="2"/>
    </row>
    <row r="27" spans="1:18" ht="30" customHeight="1">
      <c r="A27" s="42">
        <v>17</v>
      </c>
      <c r="B27" s="28">
        <v>40641</v>
      </c>
      <c r="C27" s="29" t="s">
        <v>75</v>
      </c>
      <c r="D27" s="44" t="s">
        <v>80</v>
      </c>
      <c r="E27" s="69"/>
      <c r="F27" s="69" t="s">
        <v>12</v>
      </c>
      <c r="G27" s="102"/>
      <c r="H27" s="106">
        <f t="shared" si="1"/>
        <v>0</v>
      </c>
      <c r="I27" s="72">
        <v>9</v>
      </c>
      <c r="J27" s="72"/>
      <c r="K27" s="34"/>
      <c r="L27" s="35"/>
      <c r="M27" s="35"/>
      <c r="N27" s="39">
        <f t="shared" si="3"/>
        <v>9</v>
      </c>
      <c r="O27" s="43"/>
      <c r="P27" s="41">
        <f t="shared" si="2"/>
      </c>
      <c r="R27" s="2"/>
    </row>
    <row r="28" spans="1:18" ht="30" customHeight="1">
      <c r="A28" s="42">
        <v>18</v>
      </c>
      <c r="B28" s="28">
        <v>40641</v>
      </c>
      <c r="C28" s="29" t="s">
        <v>75</v>
      </c>
      <c r="D28" s="44" t="s">
        <v>80</v>
      </c>
      <c r="E28" s="69"/>
      <c r="F28" s="69" t="s">
        <v>13</v>
      </c>
      <c r="G28" s="102"/>
      <c r="H28" s="106">
        <f t="shared" si="1"/>
        <v>0</v>
      </c>
      <c r="I28" s="72">
        <v>8.7</v>
      </c>
      <c r="J28" s="72"/>
      <c r="K28" s="34"/>
      <c r="L28" s="35"/>
      <c r="M28" s="35"/>
      <c r="N28" s="39">
        <f t="shared" si="3"/>
        <v>8.7</v>
      </c>
      <c r="O28" s="43"/>
      <c r="P28" s="41">
        <f t="shared" si="2"/>
      </c>
      <c r="R28" s="2"/>
    </row>
    <row r="29" spans="1:18" ht="30" customHeight="1">
      <c r="A29" s="42">
        <v>19</v>
      </c>
      <c r="B29" s="28">
        <v>40641</v>
      </c>
      <c r="C29" s="29" t="s">
        <v>75</v>
      </c>
      <c r="D29" s="44" t="s">
        <v>0</v>
      </c>
      <c r="E29" s="69"/>
      <c r="F29" s="69" t="s">
        <v>14</v>
      </c>
      <c r="G29" s="102">
        <v>300</v>
      </c>
      <c r="H29" s="106">
        <f t="shared" si="1"/>
        <v>40.234023402340235</v>
      </c>
      <c r="I29" s="72"/>
      <c r="J29" s="72"/>
      <c r="K29" s="34"/>
      <c r="L29" s="35"/>
      <c r="M29" s="35"/>
      <c r="N29" s="39">
        <f t="shared" si="3"/>
        <v>40.234023402340235</v>
      </c>
      <c r="O29" s="43"/>
      <c r="P29" s="41">
        <f t="shared" si="2"/>
      </c>
      <c r="R29" s="2"/>
    </row>
    <row r="30" spans="1:18" ht="30" customHeight="1">
      <c r="A30" s="42">
        <v>20</v>
      </c>
      <c r="B30" s="28">
        <v>40646</v>
      </c>
      <c r="C30" s="29" t="s">
        <v>75</v>
      </c>
      <c r="D30" s="44" t="s">
        <v>3</v>
      </c>
      <c r="E30" s="69"/>
      <c r="F30" s="69" t="s">
        <v>12</v>
      </c>
      <c r="G30" s="102"/>
      <c r="H30" s="106">
        <f t="shared" si="1"/>
        <v>0</v>
      </c>
      <c r="I30" s="72"/>
      <c r="J30" s="72"/>
      <c r="K30" s="34"/>
      <c r="L30" s="35"/>
      <c r="M30" s="35">
        <v>10.2</v>
      </c>
      <c r="N30" s="39">
        <f t="shared" si="3"/>
        <v>10.2</v>
      </c>
      <c r="O30" s="43"/>
      <c r="P30" s="41">
        <f t="shared" si="2"/>
      </c>
      <c r="R30" s="2"/>
    </row>
    <row r="31" spans="1:18" ht="30" customHeight="1">
      <c r="A31" s="42">
        <v>21</v>
      </c>
      <c r="B31" s="28">
        <v>40646</v>
      </c>
      <c r="C31" s="29" t="s">
        <v>75</v>
      </c>
      <c r="D31" s="44" t="s">
        <v>15</v>
      </c>
      <c r="E31" s="69"/>
      <c r="F31" s="69" t="s">
        <v>16</v>
      </c>
      <c r="G31" s="102"/>
      <c r="H31" s="106">
        <f t="shared" si="1"/>
        <v>0</v>
      </c>
      <c r="I31" s="72">
        <v>13</v>
      </c>
      <c r="J31" s="72"/>
      <c r="K31" s="34"/>
      <c r="L31" s="35"/>
      <c r="M31" s="35"/>
      <c r="N31" s="39">
        <f t="shared" si="3"/>
        <v>13</v>
      </c>
      <c r="O31" s="43"/>
      <c r="P31" s="41">
        <f t="shared" si="2"/>
      </c>
      <c r="R31" s="2"/>
    </row>
    <row r="32" spans="1:18" ht="30" customHeight="1">
      <c r="A32" s="42">
        <v>22</v>
      </c>
      <c r="B32" s="28">
        <v>40646</v>
      </c>
      <c r="C32" s="29" t="s">
        <v>17</v>
      </c>
      <c r="D32" s="44" t="s">
        <v>85</v>
      </c>
      <c r="E32" s="69"/>
      <c r="F32" s="69" t="s">
        <v>12</v>
      </c>
      <c r="G32" s="102"/>
      <c r="H32" s="106">
        <f t="shared" si="1"/>
        <v>0</v>
      </c>
      <c r="I32" s="72">
        <v>7</v>
      </c>
      <c r="J32" s="72"/>
      <c r="K32" s="34"/>
      <c r="L32" s="35"/>
      <c r="M32" s="35"/>
      <c r="N32" s="39">
        <f t="shared" si="3"/>
        <v>7</v>
      </c>
      <c r="O32" s="43"/>
      <c r="P32" s="41">
        <f t="shared" si="2"/>
      </c>
      <c r="R32" s="2"/>
    </row>
    <row r="33" spans="1:18" ht="30" customHeight="1">
      <c r="A33" s="42">
        <v>23</v>
      </c>
      <c r="B33" s="28">
        <v>40646</v>
      </c>
      <c r="C33" s="29" t="s">
        <v>75</v>
      </c>
      <c r="D33" s="44" t="s">
        <v>18</v>
      </c>
      <c r="E33" s="69"/>
      <c r="F33" s="69" t="s">
        <v>13</v>
      </c>
      <c r="G33" s="102"/>
      <c r="H33" s="106">
        <f t="shared" si="1"/>
        <v>0</v>
      </c>
      <c r="I33" s="72">
        <v>9</v>
      </c>
      <c r="J33" s="72"/>
      <c r="K33" s="34"/>
      <c r="L33" s="35"/>
      <c r="M33" s="35"/>
      <c r="N33" s="39">
        <f t="shared" si="3"/>
        <v>9</v>
      </c>
      <c r="O33" s="43"/>
      <c r="P33" s="41">
        <f t="shared" si="2"/>
      </c>
      <c r="R33" s="2"/>
    </row>
    <row r="34" spans="1:18" ht="30" customHeight="1">
      <c r="A34" s="42">
        <v>24</v>
      </c>
      <c r="B34" s="28">
        <v>40646</v>
      </c>
      <c r="C34" s="29" t="s">
        <v>75</v>
      </c>
      <c r="D34" s="44" t="s">
        <v>80</v>
      </c>
      <c r="E34" s="69"/>
      <c r="F34" s="69" t="s">
        <v>12</v>
      </c>
      <c r="G34" s="102"/>
      <c r="H34" s="106">
        <f t="shared" si="1"/>
        <v>0</v>
      </c>
      <c r="I34" s="72">
        <v>8.7</v>
      </c>
      <c r="J34" s="72"/>
      <c r="K34" s="34"/>
      <c r="L34" s="35"/>
      <c r="M34" s="35"/>
      <c r="N34" s="39">
        <f t="shared" si="3"/>
        <v>8.7</v>
      </c>
      <c r="O34" s="43"/>
      <c r="P34" s="41">
        <f t="shared" si="2"/>
      </c>
      <c r="R34" s="2"/>
    </row>
    <row r="35" spans="1:18" ht="30" customHeight="1">
      <c r="A35" s="42">
        <v>25</v>
      </c>
      <c r="B35" s="28">
        <v>40646</v>
      </c>
      <c r="C35" s="29" t="s">
        <v>75</v>
      </c>
      <c r="D35" s="44" t="s">
        <v>0</v>
      </c>
      <c r="E35" s="69"/>
      <c r="F35" s="69" t="s">
        <v>12</v>
      </c>
      <c r="G35" s="102">
        <v>300</v>
      </c>
      <c r="H35" s="106">
        <f t="shared" si="1"/>
        <v>40.234023402340235</v>
      </c>
      <c r="I35" s="72"/>
      <c r="J35" s="72"/>
      <c r="K35" s="34"/>
      <c r="L35" s="35"/>
      <c r="M35" s="35"/>
      <c r="N35" s="39">
        <f t="shared" si="3"/>
        <v>40.234023402340235</v>
      </c>
      <c r="O35" s="43"/>
      <c r="P35" s="41">
        <f t="shared" si="2"/>
      </c>
      <c r="R35" s="2"/>
    </row>
    <row r="36" spans="1:18" ht="30" customHeight="1" hidden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3"/>
        <v>0</v>
      </c>
      <c r="O36" s="43"/>
      <c r="P36" s="41">
        <f t="shared" si="2"/>
      </c>
      <c r="R36" s="2"/>
    </row>
    <row r="37" spans="1:18" ht="30" customHeight="1" hidden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3"/>
        <v>0</v>
      </c>
      <c r="O37" s="43"/>
      <c r="P37" s="41">
        <f t="shared" si="2"/>
      </c>
      <c r="R37" s="2"/>
    </row>
    <row r="38" spans="1:18" ht="30" customHeight="1" hidden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3"/>
        <v>0</v>
      </c>
      <c r="O38" s="43"/>
      <c r="P38" s="41">
        <f t="shared" si="2"/>
      </c>
      <c r="R38" s="2"/>
    </row>
    <row r="39" spans="1:18" ht="30" customHeight="1" hidden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3"/>
        <v>0</v>
      </c>
      <c r="O39" s="43"/>
      <c r="P39" s="41">
        <f t="shared" si="2"/>
      </c>
      <c r="R39" s="2"/>
    </row>
    <row r="40" spans="1:18" ht="30" customHeight="1" hidden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3"/>
        <v>0</v>
      </c>
      <c r="O40" s="43"/>
      <c r="P40" s="41">
        <f t="shared" si="2"/>
      </c>
      <c r="R40" s="2"/>
    </row>
    <row r="41" spans="1:18" ht="30" customHeight="1" hidden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3"/>
        <v>0</v>
      </c>
      <c r="O41" s="43"/>
      <c r="P41" s="41">
        <f t="shared" si="2"/>
      </c>
      <c r="R41" s="2"/>
    </row>
    <row r="42" spans="1:18" ht="30" customHeight="1" hidden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3"/>
        <v>0</v>
      </c>
      <c r="O42" s="43"/>
      <c r="P42" s="41">
        <f t="shared" si="2"/>
      </c>
      <c r="R42" s="2"/>
    </row>
    <row r="43" spans="1:18" ht="30" customHeight="1" hidden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3"/>
        <v>0</v>
      </c>
      <c r="O43" s="43"/>
      <c r="P43" s="41">
        <f t="shared" si="2"/>
      </c>
      <c r="R43" s="2"/>
    </row>
    <row r="44" spans="1:18" ht="30" customHeight="1" hidden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3"/>
        <v>0</v>
      </c>
      <c r="O44" s="43"/>
      <c r="P44" s="41">
        <f t="shared" si="2"/>
      </c>
      <c r="R44" s="2"/>
    </row>
    <row r="45" spans="1:18" ht="30" customHeight="1" hidden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3"/>
        <v>0</v>
      </c>
      <c r="O45" s="43"/>
      <c r="P45" s="41">
        <f t="shared" si="2"/>
      </c>
      <c r="R45" s="2"/>
    </row>
    <row r="46" spans="1:18" ht="30" customHeight="1" hidden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3"/>
        <v>0</v>
      </c>
      <c r="O46" s="43"/>
      <c r="P46" s="41">
        <f t="shared" si="2"/>
      </c>
      <c r="R46" s="2"/>
    </row>
    <row r="47" spans="1:18" ht="30" customHeight="1" hidden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3"/>
        <v>0</v>
      </c>
      <c r="O47" s="43"/>
      <c r="P47" s="41">
        <f t="shared" si="2"/>
      </c>
      <c r="R47" s="2"/>
    </row>
    <row r="48" spans="1:18" ht="30" customHeight="1" hidden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3"/>
        <v>0</v>
      </c>
      <c r="O48" s="43"/>
      <c r="P48" s="41">
        <f t="shared" si="2"/>
      </c>
      <c r="R48" s="2"/>
    </row>
    <row r="49" spans="1:18" ht="30" customHeight="1" hidden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3"/>
        <v>0</v>
      </c>
      <c r="O49" s="43"/>
      <c r="P49" s="41">
        <f t="shared" si="2"/>
      </c>
      <c r="R49" s="2"/>
    </row>
    <row r="50" spans="1:18" ht="30" customHeight="1" hidden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3"/>
        <v>0</v>
      </c>
      <c r="O50" s="43"/>
      <c r="P50" s="41">
        <f t="shared" si="2"/>
      </c>
      <c r="R50" s="2"/>
    </row>
    <row r="51" spans="1:18" ht="30" customHeight="1" hidden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3"/>
        <v>0</v>
      </c>
      <c r="O51" s="43"/>
      <c r="P51" s="41">
        <f t="shared" si="2"/>
      </c>
      <c r="R51" s="2"/>
    </row>
    <row r="52" spans="1:18" ht="30" customHeight="1" hidden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3"/>
        <v>0</v>
      </c>
      <c r="O52" s="43"/>
      <c r="P52" s="41">
        <f t="shared" si="2"/>
      </c>
      <c r="R52" s="2"/>
    </row>
    <row r="53" spans="1:18" ht="30" customHeight="1" hidden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3"/>
        <v>0</v>
      </c>
      <c r="O53" s="43"/>
      <c r="P53" s="41">
        <f t="shared" si="2"/>
      </c>
      <c r="R53" s="2"/>
    </row>
    <row r="54" spans="1:18" ht="30" customHeight="1" hidden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3"/>
        <v>0</v>
      </c>
      <c r="O54" s="43"/>
      <c r="P54" s="41">
        <f t="shared" si="2"/>
      </c>
      <c r="R54" s="2"/>
    </row>
    <row r="55" spans="1:18" ht="30" customHeight="1" hidden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3"/>
        <v>0</v>
      </c>
      <c r="O55" s="43"/>
      <c r="P55" s="41">
        <f t="shared" si="2"/>
      </c>
      <c r="R55" s="2"/>
    </row>
    <row r="56" spans="1:18" ht="30" customHeight="1" hidden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3"/>
        <v>0</v>
      </c>
      <c r="O56" s="43"/>
      <c r="P56" s="41">
        <f t="shared" si="2"/>
      </c>
      <c r="R56" s="2"/>
    </row>
    <row r="57" spans="1:18" ht="30" customHeight="1" hidden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3"/>
        <v>0</v>
      </c>
      <c r="O57" s="43"/>
      <c r="P57" s="41">
        <f t="shared" si="2"/>
      </c>
      <c r="R57" s="2"/>
    </row>
    <row r="58" spans="1:18" ht="30" customHeight="1" hidden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3"/>
        <v>0</v>
      </c>
      <c r="O58" s="43"/>
      <c r="P58" s="41">
        <f t="shared" si="2"/>
      </c>
      <c r="R58" s="2"/>
    </row>
    <row r="59" spans="1:18" ht="30" customHeight="1" hidden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3"/>
        <v>0</v>
      </c>
      <c r="O59" s="43"/>
      <c r="P59" s="41">
        <f t="shared" si="2"/>
      </c>
      <c r="R59" s="2"/>
    </row>
    <row r="60" spans="1:18" ht="30" customHeight="1" hidden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3"/>
        <v>0</v>
      </c>
      <c r="O60" s="43"/>
      <c r="P60" s="41">
        <f t="shared" si="2"/>
      </c>
      <c r="R60" s="2"/>
    </row>
    <row r="61" spans="1:18" ht="30" customHeight="1" hidden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3"/>
        <v>0</v>
      </c>
      <c r="O61" s="43"/>
      <c r="P61" s="41">
        <f t="shared" si="2"/>
      </c>
      <c r="R61" s="2"/>
    </row>
    <row r="62" spans="1:18" ht="30" customHeight="1" hidden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3"/>
        <v>0</v>
      </c>
      <c r="O62" s="43"/>
      <c r="P62" s="41">
        <f t="shared" si="2"/>
      </c>
      <c r="R62" s="2"/>
    </row>
    <row r="63" spans="1:18" ht="30" customHeight="1" hidden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3"/>
        <v>0</v>
      </c>
      <c r="O63" s="43"/>
      <c r="P63" s="41">
        <f t="shared" si="2"/>
      </c>
      <c r="R63" s="2"/>
    </row>
    <row r="64" spans="1:18" ht="30" customHeight="1" hidden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3"/>
        <v>0</v>
      </c>
      <c r="O64" s="43"/>
      <c r="P64" s="41">
        <f t="shared" si="2"/>
      </c>
      <c r="R64" s="2"/>
    </row>
    <row r="65" spans="1:18" ht="30" customHeight="1" hidden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3"/>
        <v>0</v>
      </c>
      <c r="O65" s="43"/>
      <c r="P65" s="41">
        <f t="shared" si="2"/>
      </c>
      <c r="R65" s="2"/>
    </row>
    <row r="66" spans="1:18" ht="30" customHeight="1" hidden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3"/>
        <v>0</v>
      </c>
      <c r="O66" s="43"/>
      <c r="P66" s="41">
        <f t="shared" si="2"/>
      </c>
      <c r="R66" s="2"/>
    </row>
    <row r="67" spans="1:18" ht="30" customHeight="1" hidden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3"/>
        <v>0</v>
      </c>
      <c r="O67" s="43"/>
      <c r="P67" s="41">
        <f t="shared" si="2"/>
      </c>
      <c r="R67" s="2"/>
    </row>
    <row r="68" spans="1:18" ht="30" customHeight="1" hidden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3"/>
        <v>0</v>
      </c>
      <c r="O68" s="43"/>
      <c r="P68" s="41">
        <f t="shared" si="2"/>
      </c>
      <c r="R68" s="2"/>
    </row>
    <row r="69" spans="1:18" ht="30" customHeight="1" hidden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3"/>
        <v>0</v>
      </c>
      <c r="O69" s="43"/>
      <c r="P69" s="41">
        <f t="shared" si="2"/>
      </c>
      <c r="R69" s="2"/>
    </row>
    <row r="70" spans="1:18" ht="30" customHeight="1" hidden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3"/>
        <v>0</v>
      </c>
      <c r="O70" s="43"/>
      <c r="P70" s="41">
        <f t="shared" si="2"/>
      </c>
      <c r="R70" s="2"/>
    </row>
    <row r="71" spans="1:18" ht="30" customHeight="1" hidden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3"/>
        <v>0</v>
      </c>
      <c r="O71" s="43"/>
      <c r="P71" s="41">
        <f t="shared" si="2"/>
      </c>
      <c r="R71" s="2"/>
    </row>
    <row r="72" spans="1:18" ht="30" customHeight="1" hidden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3"/>
        <v>0</v>
      </c>
      <c r="O72" s="43"/>
      <c r="P72" s="41">
        <f t="shared" si="2"/>
      </c>
      <c r="R72" s="2"/>
    </row>
    <row r="73" spans="1:18" ht="30" customHeight="1" hidden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3"/>
        <v>0</v>
      </c>
      <c r="O73" s="43"/>
      <c r="P73" s="41">
        <f t="shared" si="2"/>
      </c>
      <c r="R73" s="2"/>
    </row>
    <row r="74" spans="1:18" ht="30" customHeight="1" hidden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3"/>
        <v>0</v>
      </c>
      <c r="O74" s="43"/>
      <c r="P74" s="41">
        <f t="shared" si="2"/>
      </c>
      <c r="R74" s="2"/>
    </row>
    <row r="75" spans="1:18" ht="30" customHeight="1" hidden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3"/>
        <v>0</v>
      </c>
      <c r="O75" s="43"/>
      <c r="P75" s="41">
        <f t="shared" si="2"/>
      </c>
      <c r="R75" s="2"/>
    </row>
    <row r="76" spans="1:18" ht="30" customHeight="1" hidden="1">
      <c r="A76" s="42">
        <v>66</v>
      </c>
      <c r="B76" s="28"/>
      <c r="C76" s="29"/>
      <c r="D76" s="44"/>
      <c r="E76" s="69"/>
      <c r="F76" s="69"/>
      <c r="G76" s="102"/>
      <c r="H76" s="72">
        <f aca="true" t="shared" si="4" ref="H76:H96">IF($E$3="si",($H$5/$H$6*G76),IF($E$3="no",G76*$H$4,0))</f>
        <v>0</v>
      </c>
      <c r="I76" s="72"/>
      <c r="J76" s="72"/>
      <c r="K76" s="34"/>
      <c r="L76" s="35"/>
      <c r="M76" s="35"/>
      <c r="N76" s="39">
        <f t="shared" si="3"/>
        <v>0</v>
      </c>
      <c r="O76" s="43"/>
      <c r="P76" s="41">
        <f t="shared" si="2"/>
      </c>
      <c r="R76" s="2"/>
    </row>
    <row r="77" spans="1:18" ht="30" customHeight="1" hidden="1">
      <c r="A77" s="42">
        <v>67</v>
      </c>
      <c r="B77" s="28"/>
      <c r="C77" s="29"/>
      <c r="D77" s="44"/>
      <c r="E77" s="69"/>
      <c r="F77" s="69"/>
      <c r="G77" s="103"/>
      <c r="H77" s="72">
        <f t="shared" si="4"/>
        <v>0</v>
      </c>
      <c r="I77" s="72"/>
      <c r="J77" s="72"/>
      <c r="K77" s="34"/>
      <c r="L77" s="35"/>
      <c r="M77" s="35"/>
      <c r="N77" s="39">
        <f t="shared" si="3"/>
        <v>0</v>
      </c>
      <c r="O77" s="43"/>
      <c r="P77" s="41">
        <f t="shared" si="2"/>
      </c>
      <c r="R77" s="2"/>
    </row>
    <row r="78" spans="1:18" ht="30" customHeight="1" hidden="1">
      <c r="A78" s="42">
        <v>68</v>
      </c>
      <c r="B78" s="28"/>
      <c r="C78" s="29"/>
      <c r="D78" s="44"/>
      <c r="E78" s="69"/>
      <c r="F78" s="69"/>
      <c r="G78" s="103"/>
      <c r="H78" s="72">
        <f t="shared" si="4"/>
        <v>0</v>
      </c>
      <c r="I78" s="72"/>
      <c r="J78" s="72"/>
      <c r="K78" s="35"/>
      <c r="L78" s="35"/>
      <c r="M78" s="35"/>
      <c r="N78" s="39">
        <f t="shared" si="3"/>
        <v>0</v>
      </c>
      <c r="O78" s="43"/>
      <c r="P78" s="41">
        <f t="shared" si="2"/>
      </c>
      <c r="R78" s="2"/>
    </row>
    <row r="79" spans="1:18" ht="30" customHeight="1" hidden="1">
      <c r="A79" s="42">
        <v>69</v>
      </c>
      <c r="B79" s="47"/>
      <c r="C79" s="29"/>
      <c r="D79" s="44"/>
      <c r="E79" s="44"/>
      <c r="F79" s="70"/>
      <c r="G79" s="104"/>
      <c r="H79" s="73">
        <f t="shared" si="4"/>
        <v>0</v>
      </c>
      <c r="I79" s="73"/>
      <c r="J79" s="73"/>
      <c r="K79" s="48"/>
      <c r="L79" s="35"/>
      <c r="M79" s="35"/>
      <c r="N79" s="39">
        <f t="shared" si="3"/>
        <v>0</v>
      </c>
      <c r="O79" s="43"/>
      <c r="P79" s="41">
        <f t="shared" si="2"/>
      </c>
      <c r="R79" s="2"/>
    </row>
    <row r="80" spans="1:18" ht="30" customHeight="1" hidden="1">
      <c r="A80" s="42">
        <v>70</v>
      </c>
      <c r="B80" s="47"/>
      <c r="C80" s="29"/>
      <c r="D80" s="44"/>
      <c r="E80" s="44"/>
      <c r="F80" s="70"/>
      <c r="G80" s="104"/>
      <c r="H80" s="73">
        <f t="shared" si="4"/>
        <v>0</v>
      </c>
      <c r="I80" s="73"/>
      <c r="J80" s="73"/>
      <c r="K80" s="48"/>
      <c r="L80" s="35"/>
      <c r="M80" s="37"/>
      <c r="N80" s="39">
        <f t="shared" si="3"/>
        <v>0</v>
      </c>
      <c r="O80" s="43"/>
      <c r="P80" s="41">
        <f t="shared" si="2"/>
      </c>
      <c r="R80" s="2"/>
    </row>
    <row r="81" spans="1:18" ht="30" customHeight="1" hidden="1">
      <c r="A81" s="42">
        <v>71</v>
      </c>
      <c r="B81" s="47"/>
      <c r="C81" s="29"/>
      <c r="D81" s="44"/>
      <c r="E81" s="44"/>
      <c r="F81" s="70"/>
      <c r="G81" s="104"/>
      <c r="H81" s="73">
        <f t="shared" si="4"/>
        <v>0</v>
      </c>
      <c r="I81" s="73"/>
      <c r="J81" s="73"/>
      <c r="K81" s="48"/>
      <c r="L81" s="35"/>
      <c r="M81" s="37"/>
      <c r="N81" s="39">
        <f t="shared" si="3"/>
        <v>0</v>
      </c>
      <c r="O81" s="43"/>
      <c r="P81" s="41">
        <f t="shared" si="2"/>
      </c>
      <c r="R81" s="2"/>
    </row>
    <row r="82" spans="1:18" ht="30" customHeight="1" hidden="1">
      <c r="A82" s="42">
        <v>72</v>
      </c>
      <c r="B82" s="47"/>
      <c r="C82" s="29"/>
      <c r="D82" s="44"/>
      <c r="E82" s="44"/>
      <c r="F82" s="70"/>
      <c r="G82" s="104"/>
      <c r="H82" s="73">
        <f t="shared" si="4"/>
        <v>0</v>
      </c>
      <c r="I82" s="73"/>
      <c r="J82" s="73"/>
      <c r="K82" s="48"/>
      <c r="L82" s="35"/>
      <c r="M82" s="37"/>
      <c r="N82" s="39">
        <f t="shared" si="3"/>
        <v>0</v>
      </c>
      <c r="O82" s="43"/>
      <c r="P82" s="41">
        <f t="shared" si="2"/>
      </c>
      <c r="R82" s="2"/>
    </row>
    <row r="83" spans="1:18" ht="30" customHeight="1" hidden="1">
      <c r="A83" s="42">
        <v>73</v>
      </c>
      <c r="B83" s="47"/>
      <c r="C83" s="29"/>
      <c r="D83" s="44"/>
      <c r="E83" s="44"/>
      <c r="F83" s="70"/>
      <c r="G83" s="104"/>
      <c r="H83" s="73">
        <f t="shared" si="4"/>
        <v>0</v>
      </c>
      <c r="I83" s="73"/>
      <c r="J83" s="73"/>
      <c r="K83" s="48"/>
      <c r="L83" s="35"/>
      <c r="M83" s="37"/>
      <c r="N83" s="39">
        <f t="shared" si="3"/>
        <v>0</v>
      </c>
      <c r="O83" s="43"/>
      <c r="P83" s="41">
        <f t="shared" si="2"/>
      </c>
      <c r="R83" s="2"/>
    </row>
    <row r="84" spans="1:18" ht="30" customHeight="1">
      <c r="A84" s="42">
        <v>26</v>
      </c>
      <c r="B84" s="47">
        <v>40647</v>
      </c>
      <c r="C84" s="44" t="s">
        <v>19</v>
      </c>
      <c r="D84" s="49" t="s">
        <v>20</v>
      </c>
      <c r="E84" s="45"/>
      <c r="F84" s="46" t="s">
        <v>21</v>
      </c>
      <c r="G84" s="105"/>
      <c r="H84" s="36">
        <f t="shared" si="4"/>
        <v>0</v>
      </c>
      <c r="I84" s="36">
        <v>22</v>
      </c>
      <c r="J84" s="36"/>
      <c r="K84" s="37"/>
      <c r="L84" s="37"/>
      <c r="M84" s="38"/>
      <c r="N84" s="39">
        <f>SUM(H84:M84)</f>
        <v>22</v>
      </c>
      <c r="O84" s="43"/>
      <c r="P84" s="41" t="str">
        <f>IF(F84="Milano","X","")</f>
        <v>X</v>
      </c>
      <c r="R84" s="2"/>
    </row>
    <row r="85" spans="1:18" ht="30" customHeight="1">
      <c r="A85" s="42">
        <v>27</v>
      </c>
      <c r="B85" s="47">
        <v>40648</v>
      </c>
      <c r="C85" s="44" t="s">
        <v>19</v>
      </c>
      <c r="D85" s="49" t="s">
        <v>3</v>
      </c>
      <c r="E85" s="45"/>
      <c r="F85" s="46" t="s">
        <v>23</v>
      </c>
      <c r="G85" s="105"/>
      <c r="H85" s="36">
        <f t="shared" si="4"/>
        <v>0</v>
      </c>
      <c r="I85" s="36"/>
      <c r="J85" s="36"/>
      <c r="K85" s="37"/>
      <c r="L85" s="37"/>
      <c r="M85" s="38">
        <v>7.7</v>
      </c>
      <c r="N85" s="39">
        <f>SUM(H85:M85)</f>
        <v>7.7</v>
      </c>
      <c r="O85" s="43"/>
      <c r="P85" s="41">
        <f>IF(F85="Milano","X","")</f>
      </c>
      <c r="R85" s="2"/>
    </row>
    <row r="86" spans="1:18" ht="30" customHeight="1">
      <c r="A86" s="42">
        <v>28</v>
      </c>
      <c r="B86" s="47">
        <v>40648</v>
      </c>
      <c r="C86" s="44" t="s">
        <v>19</v>
      </c>
      <c r="D86" s="49" t="s">
        <v>80</v>
      </c>
      <c r="E86" s="45"/>
      <c r="F86" s="46" t="s">
        <v>23</v>
      </c>
      <c r="G86" s="105"/>
      <c r="H86" s="36">
        <f t="shared" si="4"/>
        <v>0</v>
      </c>
      <c r="I86" s="36">
        <v>1.6</v>
      </c>
      <c r="J86" s="36"/>
      <c r="K86" s="37"/>
      <c r="L86" s="37"/>
      <c r="M86" s="38"/>
      <c r="N86" s="39">
        <f>SUM(H86:M86)</f>
        <v>1.6</v>
      </c>
      <c r="O86" s="43"/>
      <c r="P86" s="41">
        <f>IF(F86="Milano","X","")</f>
      </c>
      <c r="R86" s="2"/>
    </row>
    <row r="87" spans="1:18" ht="30" customHeight="1">
      <c r="A87" s="42">
        <v>29</v>
      </c>
      <c r="B87" s="47">
        <v>40648</v>
      </c>
      <c r="C87" s="44" t="s">
        <v>19</v>
      </c>
      <c r="D87" s="49" t="s">
        <v>80</v>
      </c>
      <c r="E87" s="45"/>
      <c r="F87" s="46" t="s">
        <v>23</v>
      </c>
      <c r="G87" s="105"/>
      <c r="H87" s="36">
        <f t="shared" si="4"/>
        <v>0</v>
      </c>
      <c r="I87" s="36">
        <v>10.5</v>
      </c>
      <c r="J87" s="36"/>
      <c r="K87" s="37"/>
      <c r="L87" s="37"/>
      <c r="M87" s="38"/>
      <c r="N87" s="39">
        <f>SUM(H87:M87)</f>
        <v>10.5</v>
      </c>
      <c r="O87" s="43">
        <v>10.5</v>
      </c>
      <c r="P87" s="41">
        <f>IF(F87="Milano","X","")</f>
      </c>
      <c r="R87" s="2"/>
    </row>
    <row r="88" spans="1:18" ht="30" customHeight="1">
      <c r="A88" s="42">
        <v>30</v>
      </c>
      <c r="B88" s="47">
        <v>40648</v>
      </c>
      <c r="C88" s="44" t="s">
        <v>19</v>
      </c>
      <c r="D88" s="49" t="s">
        <v>80</v>
      </c>
      <c r="E88" s="45"/>
      <c r="F88" s="46" t="s">
        <v>23</v>
      </c>
      <c r="G88" s="105"/>
      <c r="H88" s="36">
        <f t="shared" si="4"/>
        <v>0</v>
      </c>
      <c r="I88" s="36">
        <v>10.5</v>
      </c>
      <c r="J88" s="36"/>
      <c r="K88" s="37"/>
      <c r="L88" s="37"/>
      <c r="M88" s="38"/>
      <c r="N88" s="39">
        <f>SUM(H88:M88)</f>
        <v>10.5</v>
      </c>
      <c r="O88" s="43"/>
      <c r="P88" s="41">
        <f>IF(F88="Milano","X","")</f>
      </c>
      <c r="R88" s="2"/>
    </row>
    <row r="89" spans="1:18" ht="30" customHeight="1">
      <c r="A89" s="42">
        <v>31</v>
      </c>
      <c r="B89" s="47">
        <v>40648</v>
      </c>
      <c r="C89" s="44" t="s">
        <v>19</v>
      </c>
      <c r="D89" s="49" t="s">
        <v>0</v>
      </c>
      <c r="E89" s="45"/>
      <c r="F89" s="46" t="s">
        <v>23</v>
      </c>
      <c r="G89" s="105">
        <v>243</v>
      </c>
      <c r="H89" s="36">
        <f t="shared" si="4"/>
        <v>32.58955895589559</v>
      </c>
      <c r="I89" s="36"/>
      <c r="J89" s="36"/>
      <c r="K89" s="37"/>
      <c r="L89" s="37"/>
      <c r="M89" s="38"/>
      <c r="N89" s="39">
        <f aca="true" t="shared" si="5" ref="N89:N96">SUM(H89:M89)</f>
        <v>32.58955895589559</v>
      </c>
      <c r="O89" s="43"/>
      <c r="P89" s="41">
        <f aca="true" t="shared" si="6" ref="P89:P96">IF(F89="Milano","X","")</f>
      </c>
      <c r="R89" s="2"/>
    </row>
    <row r="90" spans="1:18" ht="30" customHeight="1">
      <c r="A90" s="42">
        <v>32</v>
      </c>
      <c r="B90" s="47">
        <v>40653</v>
      </c>
      <c r="C90" s="44" t="s">
        <v>5</v>
      </c>
      <c r="D90" s="49" t="s">
        <v>80</v>
      </c>
      <c r="E90" s="45"/>
      <c r="F90" s="46" t="s">
        <v>4</v>
      </c>
      <c r="G90" s="105"/>
      <c r="H90" s="36">
        <f t="shared" si="4"/>
        <v>0</v>
      </c>
      <c r="I90" s="36">
        <v>12.2</v>
      </c>
      <c r="J90" s="36"/>
      <c r="K90" s="37"/>
      <c r="L90" s="37"/>
      <c r="M90" s="38"/>
      <c r="N90" s="39">
        <f t="shared" si="5"/>
        <v>12.2</v>
      </c>
      <c r="O90" s="43"/>
      <c r="P90" s="41">
        <f t="shared" si="6"/>
      </c>
      <c r="R90" s="2"/>
    </row>
    <row r="91" spans="1:18" ht="30" customHeight="1">
      <c r="A91" s="42">
        <v>33</v>
      </c>
      <c r="B91" s="47">
        <v>40653</v>
      </c>
      <c r="C91" s="44" t="s">
        <v>5</v>
      </c>
      <c r="D91" s="49" t="s">
        <v>80</v>
      </c>
      <c r="E91" s="45"/>
      <c r="F91" s="46" t="s">
        <v>22</v>
      </c>
      <c r="G91" s="105"/>
      <c r="H91" s="36">
        <f t="shared" si="4"/>
        <v>0</v>
      </c>
      <c r="I91" s="36">
        <v>12.2</v>
      </c>
      <c r="J91" s="36"/>
      <c r="K91" s="37"/>
      <c r="L91" s="37"/>
      <c r="M91" s="38"/>
      <c r="N91" s="39">
        <f t="shared" si="5"/>
        <v>12.2</v>
      </c>
      <c r="O91" s="43"/>
      <c r="P91" s="41">
        <f t="shared" si="6"/>
      </c>
      <c r="R91" s="2"/>
    </row>
    <row r="92" spans="1:18" ht="30" customHeight="1">
      <c r="A92" s="42">
        <v>34</v>
      </c>
      <c r="B92" s="47">
        <v>40653</v>
      </c>
      <c r="C92" s="44" t="s">
        <v>5</v>
      </c>
      <c r="D92" s="49" t="s">
        <v>0</v>
      </c>
      <c r="E92" s="45"/>
      <c r="F92" s="46" t="s">
        <v>24</v>
      </c>
      <c r="G92" s="105">
        <v>286</v>
      </c>
      <c r="H92" s="36">
        <f t="shared" si="4"/>
        <v>38.35643564356435</v>
      </c>
      <c r="I92" s="36"/>
      <c r="J92" s="36"/>
      <c r="K92" s="37"/>
      <c r="L92" s="37"/>
      <c r="M92" s="38"/>
      <c r="N92" s="39">
        <f t="shared" si="5"/>
        <v>38.35643564356435</v>
      </c>
      <c r="O92" s="43"/>
      <c r="P92" s="41">
        <f t="shared" si="6"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4"/>
        <v>0</v>
      </c>
      <c r="I93" s="36"/>
      <c r="J93" s="36"/>
      <c r="K93" s="37"/>
      <c r="L93" s="37"/>
      <c r="M93" s="38"/>
      <c r="N93" s="39">
        <f t="shared" si="5"/>
        <v>0</v>
      </c>
      <c r="O93" s="43"/>
      <c r="P93" s="41">
        <f t="shared" si="6"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4"/>
        <v>0</v>
      </c>
      <c r="I94" s="36"/>
      <c r="J94" s="36"/>
      <c r="K94" s="37"/>
      <c r="L94" s="37"/>
      <c r="M94" s="38"/>
      <c r="N94" s="39">
        <f t="shared" si="5"/>
        <v>0</v>
      </c>
      <c r="O94" s="43"/>
      <c r="P94" s="41">
        <f t="shared" si="6"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4"/>
        <v>0</v>
      </c>
      <c r="I95" s="36"/>
      <c r="J95" s="36"/>
      <c r="K95" s="37"/>
      <c r="L95" s="37"/>
      <c r="M95" s="38"/>
      <c r="N95" s="39">
        <f t="shared" si="5"/>
        <v>0</v>
      </c>
      <c r="O95" s="43"/>
      <c r="P95" s="41">
        <f t="shared" si="6"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4"/>
        <v>0</v>
      </c>
      <c r="I96" s="36"/>
      <c r="J96" s="36"/>
      <c r="K96" s="37"/>
      <c r="L96" s="37"/>
      <c r="M96" s="38"/>
      <c r="N96" s="39">
        <f t="shared" si="5"/>
        <v>0</v>
      </c>
      <c r="O96" s="43"/>
      <c r="P96" s="41">
        <f t="shared" si="6"/>
      </c>
      <c r="R96" s="2"/>
    </row>
    <row r="98" spans="1:17" ht="18.75">
      <c r="A98" s="60"/>
      <c r="B98" s="61"/>
      <c r="C98" s="61"/>
      <c r="D98" s="61"/>
      <c r="E98" s="61"/>
      <c r="F98" s="61"/>
      <c r="G98" s="61"/>
      <c r="H98" s="61"/>
      <c r="I98" s="61"/>
      <c r="J98" s="107"/>
      <c r="K98" s="107"/>
      <c r="L98" s="61"/>
      <c r="M98" s="61"/>
      <c r="N98" s="61"/>
      <c r="O98" s="61"/>
      <c r="P98" s="107"/>
      <c r="Q98" s="3"/>
    </row>
    <row r="99" spans="1:17" ht="18.75">
      <c r="A99" s="84"/>
      <c r="B99" s="85"/>
      <c r="C99" s="86"/>
      <c r="D99" s="87"/>
      <c r="E99" s="87"/>
      <c r="F99" s="88"/>
      <c r="G99" s="89"/>
      <c r="H99" s="90"/>
      <c r="I99" s="91"/>
      <c r="J99" s="107"/>
      <c r="K99" s="107"/>
      <c r="L99" s="91"/>
      <c r="M99" s="91"/>
      <c r="N99" s="92"/>
      <c r="O99" s="93"/>
      <c r="P99" s="107"/>
      <c r="Q99" s="3"/>
    </row>
    <row r="100" spans="1:17" ht="18.75">
      <c r="A100" s="60"/>
      <c r="B100" s="78" t="s">
        <v>72</v>
      </c>
      <c r="C100" s="78"/>
      <c r="D100" s="78"/>
      <c r="E100" s="61"/>
      <c r="F100" s="61"/>
      <c r="G100" s="78" t="s">
        <v>74</v>
      </c>
      <c r="H100" s="78"/>
      <c r="I100" s="78"/>
      <c r="J100" s="107"/>
      <c r="K100" s="107"/>
      <c r="L100" s="78" t="s">
        <v>73</v>
      </c>
      <c r="M100" s="78"/>
      <c r="N100" s="78"/>
      <c r="O100" s="61"/>
      <c r="P100" s="107"/>
      <c r="Q100" s="3"/>
    </row>
    <row r="101" spans="1:17" ht="18.75">
      <c r="A101" s="60"/>
      <c r="B101" s="61"/>
      <c r="C101" s="61"/>
      <c r="D101" s="61"/>
      <c r="E101" s="61"/>
      <c r="F101" s="61"/>
      <c r="G101" s="61"/>
      <c r="H101" s="61"/>
      <c r="I101" s="61"/>
      <c r="J101" s="107"/>
      <c r="K101" s="107"/>
      <c r="L101" s="61"/>
      <c r="M101" s="61"/>
      <c r="N101" s="61"/>
      <c r="O101" s="61"/>
      <c r="P101" s="107"/>
      <c r="Q101" s="3"/>
    </row>
    <row r="102" spans="1:17" ht="18.75">
      <c r="A102" s="60"/>
      <c r="B102" s="61"/>
      <c r="C102" s="61"/>
      <c r="D102" s="61"/>
      <c r="E102" s="61"/>
      <c r="F102" s="61"/>
      <c r="G102" s="61"/>
      <c r="H102" s="61"/>
      <c r="I102" s="61"/>
      <c r="J102" s="107"/>
      <c r="K102" s="107"/>
      <c r="L102" s="61"/>
      <c r="M102" s="61"/>
      <c r="N102" s="61"/>
      <c r="O102" s="61"/>
      <c r="P102" s="107"/>
      <c r="Q102" s="3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N5:O5"/>
    <mergeCell ref="B3:D3"/>
    <mergeCell ref="E3:F3"/>
    <mergeCell ref="I8:I10"/>
    <mergeCell ref="L8:M8"/>
    <mergeCell ref="K8:K10"/>
    <mergeCell ref="E7:F7"/>
    <mergeCell ref="L9:L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99 N11:N96">
      <formula1>0</formula1>
    </dataValidation>
    <dataValidation type="decimal" operator="greaterThanOrEqual" allowBlank="1" showErrorMessage="1" errorTitle="Valore" error="Inserire un numero maggiore o uguale a 0 (zero)!" sqref="H99:M99 L11:M83 K17:K83 H84:M96 H11:K11 H12:J83">
      <formula1>0</formula1>
    </dataValidation>
    <dataValidation type="textLength" operator="greaterThan" allowBlank="1" showErrorMessage="1" sqref="D99:E99 E79:F83 F19:F77 D84:E96">
      <formula1>1</formula1>
    </dataValidation>
    <dataValidation type="textLength" operator="greaterThan" sqref="F99 G79:G83 G19:G76 F84:F96">
      <formula1>1</formula1>
    </dataValidation>
    <dataValidation type="date" operator="greaterThanOrEqual" showErrorMessage="1" errorTitle="Data" error="Inserire una data superiore al 1/11/2000" sqref="B99 B79:B96 B11:B12">
      <formula1>36831</formula1>
    </dataValidation>
    <dataValidation type="textLength" operator="greaterThan" allowBlank="1" sqref="C99 D12 D77 D79:D83 C84:C96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2011-05-13T13:27:21Z</cp:lastPrinted>
  <dcterms:created xsi:type="dcterms:W3CDTF">2007-03-06T14:42:56Z</dcterms:created>
  <dcterms:modified xsi:type="dcterms:W3CDTF">2011-05-13T13:27:23Z</dcterms:modified>
  <cp:category/>
  <cp:version/>
  <cp:contentType/>
  <cp:contentStatus/>
  <cp:revision>1</cp:revision>
</cp:coreProperties>
</file>