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15" yWindow="65011" windowWidth="19440" windowHeight="15600" tabRatio="433" activeTab="0"/>
  </bookViews>
  <sheets>
    <sheet name="Nota Spese Estero" sheetId="1" r:id="rId1"/>
    <sheet name="Nota Spese Italia" sheetId="2" r:id="rId2"/>
  </sheets>
  <definedNames>
    <definedName name="_xlnm.Print_Area" localSheetId="0">'Nota Spese Estero'!$A$1:$R$60</definedName>
    <definedName name="_xlnm.Print_Area" localSheetId="1">'Nota Spese Italia'!$A$1:$S$37</definedName>
    <definedName name="_xlnm.Print_Titles" localSheetId="0">'Nota Spese Estero'!$1:$10</definedName>
    <definedName name="_xlnm.Print_Titles" localSheetId="1">'Nota Spese Italia'!$7:$10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<sst xmlns="http://schemas.openxmlformats.org/spreadsheetml/2006/main" count="168" uniqueCount="84">
  <si>
    <t>Messico</t>
  </si>
  <si>
    <t>(importi in Valuta  Pesos Messicani)</t>
  </si>
  <si>
    <t>Messico</t>
  </si>
  <si>
    <t>Cellulare + SIM</t>
  </si>
  <si>
    <t>Messico</t>
  </si>
  <si>
    <t>Messico</t>
  </si>
  <si>
    <t>Messico</t>
  </si>
  <si>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</si>
  <si>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</si>
  <si>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</si>
  <si>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</si>
  <si>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</si>
  <si>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</si>
  <si>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</si>
  <si>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</si>
  <si>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</si>
  <si>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</si>
  <si>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</si>
  <si>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</si>
  <si>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</si>
  <si>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</si>
  <si>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</si>
  <si>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</si>
  <si>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</si>
  <si>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</si>
  <si>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</si>
  <si>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</si>
  <si>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</si>
  <si>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</si>
  <si>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</si>
  <si>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</si>
  <si>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</si>
  <si>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</si>
  <si>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</si>
  <si>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</si>
  <si>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</si>
  <si>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</si>
  <si>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</si>
  <si>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</si>
  <si>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</si>
  <si>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</si>
  <si>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</si>
  <si>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</si>
  <si>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</si>
  <si>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</si>
  <si>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</si>
  <si>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</si>
  <si>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</si>
  <si>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</si>
  <si>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</si>
  <si>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Firma Dipendente</t>
  </si>
  <si>
    <t>Autorizzazione Responsabile Amministrativo</t>
  </si>
  <si>
    <t>Verifica Amministrativa</t>
  </si>
  <si>
    <t>Marco Valleri</t>
  </si>
  <si>
    <t>Bruno Muschitiello</t>
  </si>
  <si>
    <t>Bruno Muschitiello</t>
  </si>
  <si>
    <t>Marco Valleri</t>
  </si>
  <si>
    <t>Aprile</t>
  </si>
  <si>
    <t>04_01</t>
  </si>
  <si>
    <t>Messico</t>
  </si>
  <si>
    <t>protezione bagaglio</t>
  </si>
  <si>
    <t>Milano</t>
  </si>
  <si>
    <t>Convertitori + astucci</t>
  </si>
  <si>
    <t>Messico</t>
  </si>
  <si>
    <t>Milano</t>
  </si>
  <si>
    <t>Pranzo</t>
  </si>
  <si>
    <t>Colazione</t>
  </si>
  <si>
    <t>Treno Malpensa</t>
  </si>
  <si>
    <t>Milano</t>
  </si>
  <si>
    <t>Metropolitana</t>
  </si>
  <si>
    <t>Burger King</t>
  </si>
  <si>
    <t>Messico</t>
  </si>
  <si>
    <t>Pesos Messicani</t>
  </si>
  <si>
    <t>Lugar de la Mancha</t>
  </si>
  <si>
    <t>Day Light salads</t>
  </si>
  <si>
    <t>El Bajo Reforma</t>
  </si>
  <si>
    <t>Ciudad de Colima</t>
  </si>
  <si>
    <t>Mr. Sushi</t>
  </si>
  <si>
    <t>El Lugar del Mariachi</t>
  </si>
  <si>
    <t>El Farolito Polanco</t>
  </si>
  <si>
    <t>Patanegra</t>
  </si>
  <si>
    <t>Mc Donalds</t>
  </si>
  <si>
    <t>Sushi 222</t>
  </si>
  <si>
    <t>04_02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</si>
</sst>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#,##0.00;[Red]#,##0.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/>
      <bottom style="hair">
        <color indexed="8"/>
      </bottom>
    </border>
    <border>
      <left/>
      <right style="thin">
        <color indexed="8"/>
      </right>
      <top style="medium"/>
      <bottom style="medium"/>
    </border>
    <border>
      <left style="thick"/>
      <right style="thick"/>
      <top style="hair"/>
      <bottom style="hair"/>
    </border>
    <border>
      <left/>
      <right/>
      <top style="thin"/>
      <bottom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/>
      <bottom style="hair">
        <color indexed="8"/>
      </bottom>
    </border>
    <border>
      <left style="thick"/>
      <right style="thick"/>
      <top style="thin">
        <color indexed="8"/>
      </top>
      <bottom style="thick"/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 style="thick"/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ck"/>
      <right style="thick"/>
      <top/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/>
      <right style="thick">
        <color indexed="8"/>
      </right>
      <top style="thin"/>
      <bottom/>
    </border>
    <border>
      <left/>
      <right style="thick">
        <color indexed="8"/>
      </right>
      <top/>
      <bottom style="thick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8"/>
      </left>
      <right/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/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n"/>
      <right/>
      <top/>
      <bottom style="thin"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4" fontId="0" fillId="0" borderId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169" fontId="2" fillId="37" borderId="20" xfId="0" applyNumberFormat="1" applyFont="1" applyFill="1" applyBorder="1" applyAlignment="1" applyProtection="1">
      <alignment horizontal="center" vertical="center"/>
      <protection/>
    </xf>
    <xf numFmtId="170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38" fontId="2" fillId="0" borderId="23" xfId="0" applyNumberFormat="1" applyFont="1" applyBorder="1" applyAlignment="1" applyProtection="1">
      <alignment horizontal="center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/>
    </xf>
    <xf numFmtId="171" fontId="2" fillId="0" borderId="25" xfId="0" applyNumberFormat="1" applyFont="1" applyBorder="1" applyAlignment="1" applyProtection="1">
      <alignment horizontal="right" vertical="center"/>
      <protection locked="0"/>
    </xf>
    <xf numFmtId="171" fontId="2" fillId="0" borderId="21" xfId="0" applyNumberFormat="1" applyFont="1" applyBorder="1" applyAlignment="1" applyProtection="1">
      <alignment horizontal="right" vertical="center"/>
      <protection locked="0"/>
    </xf>
    <xf numFmtId="171" fontId="2" fillId="0" borderId="26" xfId="0" applyNumberFormat="1" applyFont="1" applyBorder="1" applyAlignment="1" applyProtection="1">
      <alignment horizontal="right" vertical="center"/>
      <protection locked="0"/>
    </xf>
    <xf numFmtId="171" fontId="2" fillId="0" borderId="27" xfId="0" applyNumberFormat="1" applyFont="1" applyBorder="1" applyAlignment="1" applyProtection="1">
      <alignment horizontal="right" vertical="center"/>
      <protection locked="0"/>
    </xf>
    <xf numFmtId="171" fontId="2" fillId="0" borderId="28" xfId="0" applyNumberFormat="1" applyFont="1" applyBorder="1" applyAlignment="1" applyProtection="1">
      <alignment horizontal="right" vertical="center"/>
      <protection locked="0"/>
    </xf>
    <xf numFmtId="164" fontId="2" fillId="33" borderId="29" xfId="42" applyFont="1" applyFill="1" applyBorder="1" applyAlignment="1" applyProtection="1">
      <alignment horizontal="right" vertical="center"/>
      <protection/>
    </xf>
    <xf numFmtId="4" fontId="2" fillId="34" borderId="30" xfId="0" applyNumberFormat="1" applyFont="1" applyFill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/>
    </xf>
    <xf numFmtId="169" fontId="2" fillId="37" borderId="31" xfId="0" applyNumberFormat="1" applyFont="1" applyFill="1" applyBorder="1" applyAlignment="1" applyProtection="1">
      <alignment horizontal="center" vertical="center"/>
      <protection/>
    </xf>
    <xf numFmtId="4" fontId="2" fillId="34" borderId="29" xfId="0" applyNumberFormat="1" applyFont="1" applyFill="1" applyBorder="1" applyAlignment="1" applyProtection="1">
      <alignment vertical="center"/>
      <protection locked="0"/>
    </xf>
    <xf numFmtId="49" fontId="2" fillId="0" borderId="32" xfId="0" applyNumberFormat="1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170" fontId="2" fillId="0" borderId="32" xfId="0" applyNumberFormat="1" applyFont="1" applyBorder="1" applyAlignment="1" applyProtection="1">
      <alignment horizontal="center" vertical="center"/>
      <protection locked="0"/>
    </xf>
    <xf numFmtId="171" fontId="2" fillId="0" borderId="33" xfId="0" applyNumberFormat="1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4" xfId="0" applyNumberFormat="1" applyFont="1" applyBorder="1" applyAlignment="1" applyProtection="1">
      <alignment horizontal="center" vertical="center" wrapText="1"/>
      <protection/>
    </xf>
    <xf numFmtId="0" fontId="2" fillId="38" borderId="35" xfId="0" applyNumberFormat="1" applyFont="1" applyFill="1" applyBorder="1" applyAlignment="1" applyProtection="1">
      <alignment horizontal="center" vertical="center"/>
      <protection/>
    </xf>
    <xf numFmtId="0" fontId="2" fillId="38" borderId="36" xfId="0" applyNumberFormat="1" applyFont="1" applyFill="1" applyBorder="1" applyAlignment="1" applyProtection="1">
      <alignment vertical="center"/>
      <protection/>
    </xf>
    <xf numFmtId="0" fontId="2" fillId="38" borderId="37" xfId="0" applyNumberFormat="1" applyFont="1" applyFill="1" applyBorder="1" applyAlignment="1" applyProtection="1">
      <alignment vertical="center"/>
      <protection/>
    </xf>
    <xf numFmtId="0" fontId="3" fillId="39" borderId="38" xfId="0" applyFont="1" applyFill="1" applyBorder="1" applyAlignment="1" applyProtection="1">
      <alignment horizontal="center" vertical="center"/>
      <protection/>
    </xf>
    <xf numFmtId="0" fontId="7" fillId="40" borderId="0" xfId="0" applyNumberFormat="1" applyFont="1" applyFill="1" applyBorder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39" xfId="0" applyFont="1" applyFill="1" applyBorder="1" applyAlignment="1" applyProtection="1">
      <alignment horizontal="center" vertical="center"/>
      <protection/>
    </xf>
    <xf numFmtId="168" fontId="2" fillId="36" borderId="40" xfId="0" applyNumberFormat="1" applyFont="1" applyFill="1" applyBorder="1" applyAlignment="1" applyProtection="1">
      <alignment horizontal="right" vertical="center"/>
      <protection/>
    </xf>
    <xf numFmtId="168" fontId="2" fillId="36" borderId="41" xfId="0" applyNumberFormat="1" applyFont="1" applyFill="1" applyBorder="1" applyAlignment="1" applyProtection="1">
      <alignment horizontal="right" vertical="center"/>
      <protection/>
    </xf>
    <xf numFmtId="168" fontId="2" fillId="36" borderId="42" xfId="0" applyNumberFormat="1" applyFont="1" applyFill="1" applyBorder="1" applyAlignment="1" applyProtection="1">
      <alignment horizontal="right" vertical="center"/>
      <protection/>
    </xf>
    <xf numFmtId="171" fontId="2" fillId="0" borderId="43" xfId="0" applyNumberFormat="1" applyFont="1" applyBorder="1" applyAlignment="1" applyProtection="1">
      <alignment horizontal="right" vertical="center"/>
      <protection locked="0"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168" fontId="2" fillId="36" borderId="44" xfId="0" applyNumberFormat="1" applyFont="1" applyFill="1" applyBorder="1" applyAlignment="1" applyProtection="1">
      <alignment horizontal="right" vertical="center"/>
      <protection/>
    </xf>
    <xf numFmtId="40" fontId="3" fillId="0" borderId="45" xfId="0" applyNumberFormat="1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vertical="center"/>
      <protection/>
    </xf>
    <xf numFmtId="0" fontId="2" fillId="40" borderId="46" xfId="0" applyFont="1" applyFill="1" applyBorder="1" applyAlignment="1" applyProtection="1">
      <alignment vertical="center"/>
      <protection/>
    </xf>
    <xf numFmtId="39" fontId="2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36" borderId="47" xfId="0" applyNumberFormat="1" applyFont="1" applyFill="1" applyBorder="1" applyAlignment="1" applyProtection="1">
      <alignment horizontal="right" vertical="center"/>
      <protection/>
    </xf>
    <xf numFmtId="4" fontId="2" fillId="36" borderId="48" xfId="0" applyNumberFormat="1" applyFont="1" applyFill="1" applyBorder="1" applyAlignment="1" applyProtection="1">
      <alignment horizontal="right" vertical="center"/>
      <protection/>
    </xf>
    <xf numFmtId="4" fontId="2" fillId="36" borderId="49" xfId="0" applyNumberFormat="1" applyFont="1" applyFill="1" applyBorder="1" applyAlignment="1" applyProtection="1">
      <alignment horizontal="right" vertical="center"/>
      <protection/>
    </xf>
    <xf numFmtId="4" fontId="2" fillId="36" borderId="50" xfId="0" applyNumberFormat="1" applyFont="1" applyFill="1" applyBorder="1" applyAlignment="1" applyProtection="1">
      <alignment horizontal="right" vertical="center"/>
      <protection/>
    </xf>
    <xf numFmtId="169" fontId="2" fillId="40" borderId="0" xfId="0" applyNumberFormat="1" applyFont="1" applyFill="1" applyBorder="1" applyAlignment="1" applyProtection="1">
      <alignment horizontal="center" vertical="center"/>
      <protection/>
    </xf>
    <xf numFmtId="170" fontId="2" fillId="40" borderId="0" xfId="0" applyNumberFormat="1" applyFont="1" applyFill="1" applyBorder="1" applyAlignment="1" applyProtection="1">
      <alignment horizontal="center" vertical="center"/>
      <protection locked="0"/>
    </xf>
    <xf numFmtId="49" fontId="2" fillId="40" borderId="0" xfId="0" applyNumberFormat="1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vertical="center"/>
      <protection locked="0"/>
    </xf>
    <xf numFmtId="38" fontId="2" fillId="40" borderId="0" xfId="0" applyNumberFormat="1" applyFont="1" applyFill="1" applyBorder="1" applyAlignment="1" applyProtection="1">
      <alignment horizontal="center" vertical="center"/>
      <protection locked="0"/>
    </xf>
    <xf numFmtId="171" fontId="2" fillId="40" borderId="0" xfId="0" applyNumberFormat="1" applyFont="1" applyFill="1" applyBorder="1" applyAlignment="1" applyProtection="1">
      <alignment horizontal="right" vertical="center"/>
      <protection/>
    </xf>
    <xf numFmtId="171" fontId="2" fillId="40" borderId="0" xfId="0" applyNumberFormat="1" applyFont="1" applyFill="1" applyBorder="1" applyAlignment="1" applyProtection="1">
      <alignment horizontal="right" vertical="center"/>
      <protection locked="0"/>
    </xf>
    <xf numFmtId="164" fontId="2" fillId="40" borderId="0" xfId="42" applyFont="1" applyFill="1" applyBorder="1" applyAlignment="1" applyProtection="1">
      <alignment horizontal="right" vertical="center"/>
      <protection/>
    </xf>
    <xf numFmtId="4" fontId="2" fillId="40" borderId="0" xfId="0" applyNumberFormat="1" applyFont="1" applyFill="1" applyBorder="1" applyAlignment="1" applyProtection="1">
      <alignment vertical="center"/>
      <protection locked="0"/>
    </xf>
    <xf numFmtId="0" fontId="3" fillId="40" borderId="0" xfId="0" applyFont="1" applyFill="1" applyBorder="1" applyAlignment="1" applyProtection="1">
      <alignment vertical="center"/>
      <protection/>
    </xf>
    <xf numFmtId="38" fontId="2" fillId="0" borderId="51" xfId="0" applyNumberFormat="1" applyFont="1" applyBorder="1" applyAlignment="1" applyProtection="1">
      <alignment horizontal="center" vertical="center"/>
      <protection locked="0"/>
    </xf>
    <xf numFmtId="0" fontId="2" fillId="36" borderId="52" xfId="0" applyFont="1" applyFill="1" applyBorder="1" applyAlignment="1" applyProtection="1">
      <alignment horizontal="center" vertical="center" wrapText="1"/>
      <protection/>
    </xf>
    <xf numFmtId="4" fontId="2" fillId="36" borderId="53" xfId="0" applyNumberFormat="1" applyFont="1" applyFill="1" applyBorder="1" applyAlignment="1" applyProtection="1">
      <alignment horizontal="right" vertical="center"/>
      <protection/>
    </xf>
    <xf numFmtId="167" fontId="2" fillId="34" borderId="15" xfId="42" applyNumberFormat="1" applyFont="1" applyFill="1" applyBorder="1" applyAlignment="1" applyProtection="1">
      <alignment horizontal="right" vertical="center"/>
      <protection locked="0"/>
    </xf>
    <xf numFmtId="38" fontId="2" fillId="36" borderId="54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171" fontId="2" fillId="0" borderId="43" xfId="0" applyNumberFormat="1" applyFont="1" applyBorder="1" applyAlignment="1" applyProtection="1">
      <alignment horizontal="right" vertical="center"/>
      <protection/>
    </xf>
    <xf numFmtId="4" fontId="2" fillId="40" borderId="0" xfId="0" applyNumberFormat="1" applyFont="1" applyFill="1" applyAlignment="1" applyProtection="1">
      <alignment vertical="center"/>
      <protection/>
    </xf>
    <xf numFmtId="172" fontId="2" fillId="0" borderId="25" xfId="0" applyNumberFormat="1" applyFont="1" applyBorder="1" applyAlignment="1" applyProtection="1">
      <alignment horizontal="right" vertical="center"/>
      <protection/>
    </xf>
    <xf numFmtId="172" fontId="2" fillId="0" borderId="25" xfId="0" applyNumberFormat="1" applyFont="1" applyBorder="1" applyAlignment="1" applyProtection="1">
      <alignment horizontal="right" vertical="center"/>
      <protection locked="0"/>
    </xf>
    <xf numFmtId="172" fontId="2" fillId="0" borderId="21" xfId="0" applyNumberFormat="1" applyFont="1" applyBorder="1" applyAlignment="1" applyProtection="1">
      <alignment horizontal="right" vertical="center"/>
      <protection locked="0"/>
    </xf>
    <xf numFmtId="172" fontId="2" fillId="0" borderId="27" xfId="0" applyNumberFormat="1" applyFont="1" applyBorder="1" applyAlignment="1" applyProtection="1">
      <alignment horizontal="right" vertical="center"/>
      <protection locked="0"/>
    </xf>
    <xf numFmtId="0" fontId="2" fillId="36" borderId="56" xfId="0" applyFont="1" applyFill="1" applyBorder="1" applyAlignment="1" applyProtection="1">
      <alignment horizontal="center" vertical="center" wrapText="1"/>
      <protection/>
    </xf>
    <xf numFmtId="0" fontId="2" fillId="36" borderId="57" xfId="0" applyFont="1" applyFill="1" applyBorder="1" applyAlignment="1" applyProtection="1">
      <alignment horizontal="center" vertical="center" wrapText="1"/>
      <protection/>
    </xf>
    <xf numFmtId="0" fontId="3" fillId="39" borderId="48" xfId="0" applyFont="1" applyFill="1" applyBorder="1" applyAlignment="1" applyProtection="1">
      <alignment horizontal="center" vertical="center"/>
      <protection/>
    </xf>
    <xf numFmtId="0" fontId="3" fillId="39" borderId="53" xfId="0" applyFont="1" applyFill="1" applyBorder="1" applyAlignment="1" applyProtection="1">
      <alignment horizontal="center" vertical="center" wrapText="1"/>
      <protection/>
    </xf>
    <xf numFmtId="0" fontId="3" fillId="39" borderId="53" xfId="0" applyFont="1" applyFill="1" applyBorder="1" applyAlignment="1" applyProtection="1">
      <alignment horizontal="center" vertical="center"/>
      <protection/>
    </xf>
    <xf numFmtId="0" fontId="3" fillId="39" borderId="57" xfId="0" applyFont="1" applyFill="1" applyBorder="1" applyAlignment="1" applyProtection="1">
      <alignment horizontal="center" vertical="center" wrapText="1"/>
      <protection/>
    </xf>
    <xf numFmtId="0" fontId="2" fillId="36" borderId="58" xfId="0" applyFont="1" applyFill="1" applyBorder="1" applyAlignment="1" applyProtection="1">
      <alignment horizontal="center" vertical="center" wrapText="1"/>
      <protection/>
    </xf>
    <xf numFmtId="0" fontId="2" fillId="36" borderId="59" xfId="0" applyFont="1" applyFill="1" applyBorder="1" applyAlignment="1" applyProtection="1">
      <alignment horizontal="center" vertical="center" wrapText="1"/>
      <protection/>
    </xf>
    <xf numFmtId="0" fontId="2" fillId="36" borderId="60" xfId="0" applyFont="1" applyFill="1" applyBorder="1" applyAlignment="1" applyProtection="1">
      <alignment horizontal="center" vertical="center" wrapText="1"/>
      <protection/>
    </xf>
    <xf numFmtId="0" fontId="2" fillId="36" borderId="61" xfId="0" applyFont="1" applyFill="1" applyBorder="1" applyAlignment="1" applyProtection="1">
      <alignment horizontal="center" vertical="center" wrapText="1"/>
      <protection/>
    </xf>
    <xf numFmtId="0" fontId="2" fillId="36" borderId="62" xfId="0" applyFont="1" applyFill="1" applyBorder="1" applyAlignment="1" applyProtection="1">
      <alignment horizontal="center" vertical="center" wrapText="1"/>
      <protection/>
    </xf>
    <xf numFmtId="0" fontId="3" fillId="35" borderId="63" xfId="0" applyNumberFormat="1" applyFont="1" applyFill="1" applyBorder="1" applyAlignment="1" applyProtection="1">
      <alignment horizontal="center" vertical="center"/>
      <protection/>
    </xf>
    <xf numFmtId="0" fontId="2" fillId="41" borderId="64" xfId="0" applyNumberFormat="1" applyFont="1" applyFill="1" applyBorder="1" applyAlignment="1" applyProtection="1">
      <alignment horizontal="center" vertical="center"/>
      <protection/>
    </xf>
    <xf numFmtId="0" fontId="2" fillId="41" borderId="65" xfId="0" applyNumberFormat="1" applyFont="1" applyFill="1" applyBorder="1" applyAlignment="1" applyProtection="1">
      <alignment horizontal="center" vertical="center"/>
      <protection/>
    </xf>
    <xf numFmtId="0" fontId="2" fillId="41" borderId="66" xfId="0" applyNumberFormat="1" applyFont="1" applyFill="1" applyBorder="1" applyAlignment="1" applyProtection="1">
      <alignment horizontal="center" vertical="center"/>
      <protection/>
    </xf>
    <xf numFmtId="0" fontId="2" fillId="36" borderId="67" xfId="0" applyFont="1" applyFill="1" applyBorder="1" applyAlignment="1" applyProtection="1">
      <alignment horizontal="center" vertical="center" wrapText="1"/>
      <protection/>
    </xf>
    <xf numFmtId="0" fontId="2" fillId="36" borderId="68" xfId="0" applyFont="1" applyFill="1" applyBorder="1" applyAlignment="1" applyProtection="1">
      <alignment horizontal="center" vertical="center" wrapText="1"/>
      <protection/>
    </xf>
    <xf numFmtId="0" fontId="3" fillId="33" borderId="69" xfId="0" applyFont="1" applyFill="1" applyBorder="1" applyAlignment="1" applyProtection="1">
      <alignment horizontal="center" vertical="center" wrapText="1"/>
      <protection/>
    </xf>
    <xf numFmtId="38" fontId="2" fillId="36" borderId="70" xfId="0" applyNumberFormat="1" applyFont="1" applyFill="1" applyBorder="1" applyAlignment="1" applyProtection="1">
      <alignment horizontal="center" vertical="center"/>
      <protection/>
    </xf>
    <xf numFmtId="38" fontId="2" fillId="36" borderId="71" xfId="0" applyNumberFormat="1" applyFont="1" applyFill="1" applyBorder="1" applyAlignment="1" applyProtection="1">
      <alignment horizontal="center" vertical="center"/>
      <protection/>
    </xf>
    <xf numFmtId="0" fontId="2" fillId="37" borderId="47" xfId="0" applyNumberFormat="1" applyFont="1" applyFill="1" applyBorder="1" applyAlignment="1" applyProtection="1">
      <alignment horizontal="center" vertical="center"/>
      <protection/>
    </xf>
    <xf numFmtId="0" fontId="3" fillId="0" borderId="72" xfId="0" applyFont="1" applyBorder="1" applyAlignment="1" applyProtection="1">
      <alignment horizontal="center" vertical="center" wrapText="1"/>
      <protection/>
    </xf>
    <xf numFmtId="0" fontId="3" fillId="0" borderId="73" xfId="0" applyFont="1" applyBorder="1" applyAlignment="1" applyProtection="1">
      <alignment horizontal="center" vertical="center" wrapText="1"/>
      <protection/>
    </xf>
    <xf numFmtId="0" fontId="3" fillId="0" borderId="74" xfId="0" applyFont="1" applyBorder="1" applyAlignment="1" applyProtection="1">
      <alignment horizontal="center" vertical="center" wrapText="1"/>
      <protection/>
    </xf>
    <xf numFmtId="49" fontId="3" fillId="34" borderId="75" xfId="0" applyNumberFormat="1" applyFont="1" applyFill="1" applyBorder="1" applyAlignment="1" applyProtection="1">
      <alignment horizontal="left" vertical="center"/>
      <protection/>
    </xf>
    <xf numFmtId="49" fontId="3" fillId="34" borderId="75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" fontId="2" fillId="0" borderId="50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textRotation="180"/>
      <protection/>
    </xf>
    <xf numFmtId="0" fontId="2" fillId="36" borderId="76" xfId="0" applyFont="1" applyFill="1" applyBorder="1" applyAlignment="1" applyProtection="1">
      <alignment horizontal="center" vertical="center" wrapText="1"/>
      <protection/>
    </xf>
    <xf numFmtId="0" fontId="2" fillId="36" borderId="77" xfId="0" applyFont="1" applyFill="1" applyBorder="1" applyAlignment="1" applyProtection="1">
      <alignment horizontal="center" vertical="center" wrapText="1"/>
      <protection/>
    </xf>
    <xf numFmtId="0" fontId="2" fillId="37" borderId="78" xfId="0" applyNumberFormat="1" applyFont="1" applyFill="1" applyBorder="1" applyAlignment="1" applyProtection="1">
      <alignment horizontal="center" vertical="center"/>
      <protection/>
    </xf>
    <xf numFmtId="0" fontId="3" fillId="39" borderId="38" xfId="0" applyFont="1" applyFill="1" applyBorder="1" applyAlignment="1" applyProtection="1">
      <alignment horizontal="center" vertical="center"/>
      <protection/>
    </xf>
    <xf numFmtId="0" fontId="3" fillId="39" borderId="48" xfId="0" applyFont="1" applyFill="1" applyBorder="1" applyAlignment="1" applyProtection="1">
      <alignment horizontal="center" vertical="center" wrapText="1"/>
      <protection/>
    </xf>
    <xf numFmtId="0" fontId="3" fillId="39" borderId="49" xfId="0" applyFont="1" applyFill="1" applyBorder="1" applyAlignment="1" applyProtection="1">
      <alignment horizontal="center" vertical="center" wrapText="1"/>
      <protection/>
    </xf>
    <xf numFmtId="0" fontId="2" fillId="36" borderId="79" xfId="0" applyFont="1" applyFill="1" applyBorder="1" applyAlignment="1" applyProtection="1">
      <alignment horizontal="center" vertical="center" wrapText="1"/>
      <protection/>
    </xf>
    <xf numFmtId="0" fontId="2" fillId="36" borderId="80" xfId="0" applyFont="1" applyFill="1" applyBorder="1" applyAlignment="1" applyProtection="1">
      <alignment horizontal="center" vertical="center" wrapText="1"/>
      <protection/>
    </xf>
    <xf numFmtId="0" fontId="3" fillId="33" borderId="62" xfId="0" applyFont="1" applyFill="1" applyBorder="1" applyAlignment="1" applyProtection="1">
      <alignment horizontal="center" vertical="center" wrapText="1"/>
      <protection/>
    </xf>
    <xf numFmtId="0" fontId="2" fillId="36" borderId="81" xfId="0" applyFont="1" applyFill="1" applyBorder="1" applyAlignment="1" applyProtection="1">
      <alignment horizontal="center" vertical="center" wrapText="1"/>
      <protection/>
    </xf>
    <xf numFmtId="0" fontId="2" fillId="36" borderId="82" xfId="0" applyFont="1" applyFill="1" applyBorder="1" applyAlignment="1" applyProtection="1">
      <alignment horizontal="center" vertical="center" wrapText="1"/>
      <protection/>
    </xf>
    <xf numFmtId="0" fontId="2" fillId="36" borderId="83" xfId="0" applyFont="1" applyFill="1" applyBorder="1" applyAlignment="1" applyProtection="1">
      <alignment horizontal="center" vertical="center" wrapText="1"/>
      <protection/>
    </xf>
    <xf numFmtId="4" fontId="2" fillId="0" borderId="83" xfId="0" applyNumberFormat="1" applyFont="1" applyBorder="1" applyAlignment="1" applyProtection="1">
      <alignment horizontal="center" vertical="center" wrapText="1"/>
      <protection/>
    </xf>
    <xf numFmtId="0" fontId="2" fillId="36" borderId="84" xfId="0" applyFont="1" applyFill="1" applyBorder="1" applyAlignment="1" applyProtection="1">
      <alignment horizontal="center" vertical="center" wrapText="1"/>
      <protection/>
    </xf>
    <xf numFmtId="0" fontId="2" fillId="36" borderId="85" xfId="0" applyFont="1" applyFill="1" applyBorder="1" applyAlignment="1" applyProtection="1">
      <alignment horizontal="center" vertical="center" wrapText="1"/>
      <protection/>
    </xf>
    <xf numFmtId="0" fontId="3" fillId="39" borderId="70" xfId="0" applyFont="1" applyFill="1" applyBorder="1" applyAlignment="1" applyProtection="1">
      <alignment horizontal="center" vertical="center"/>
      <protection/>
    </xf>
    <xf numFmtId="0" fontId="3" fillId="39" borderId="71" xfId="0" applyFont="1" applyFill="1" applyBorder="1" applyAlignment="1" applyProtection="1">
      <alignment horizontal="center" vertical="center"/>
      <protection/>
    </xf>
    <xf numFmtId="8" fontId="3" fillId="0" borderId="45" xfId="0" applyNumberFormat="1" applyFont="1" applyBorder="1" applyAlignment="1" applyProtection="1">
      <alignment horizontal="right" vertical="center" wrapText="1"/>
      <protection/>
    </xf>
    <xf numFmtId="8" fontId="3" fillId="0" borderId="45" xfId="0" applyNumberFormat="1" applyFont="1" applyBorder="1" applyAlignment="1" applyProtection="1">
      <alignment vertical="center"/>
      <protection/>
    </xf>
    <xf numFmtId="8" fontId="3" fillId="0" borderId="45" xfId="0" applyNumberFormat="1" applyFont="1" applyBorder="1" applyAlignment="1" applyProtection="1">
      <alignment horizontal="right" vertical="center"/>
      <protection/>
    </xf>
    <xf numFmtId="8" fontId="2" fillId="0" borderId="0" xfId="0" applyNumberFormat="1" applyFont="1" applyAlignment="1" applyProtection="1">
      <alignment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tabSelected="1" view="pageBreakPreview" zoomScale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G2" sqref="G2"/>
    </sheetView>
  </sheetViews>
  <sheetFormatPr defaultColWidth="8.8515625" defaultRowHeight="12.75"/>
  <cols>
    <col min="1" max="1" width="6.7109375" style="1" customWidth="1"/>
    <col min="2" max="2" width="16.421875" style="2" customWidth="1"/>
    <col min="3" max="3" width="27.7109375" style="2" customWidth="1"/>
    <col min="4" max="4" width="29.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8.8515625" style="2" customWidth="1"/>
  </cols>
  <sheetData>
    <row r="1" spans="1:18" s="8" customFormat="1" ht="65.25" customHeight="1">
      <c r="A1" s="4"/>
      <c r="B1" s="128" t="s">
        <v>7</v>
      </c>
      <c r="C1" s="128"/>
      <c r="D1" s="129" t="s">
        <v>54</v>
      </c>
      <c r="E1" s="129"/>
      <c r="F1" s="51" t="s">
        <v>49</v>
      </c>
      <c r="G1" s="50" t="s">
        <v>83</v>
      </c>
      <c r="L1" s="8" t="s">
        <v>38</v>
      </c>
      <c r="M1" s="3">
        <f>+P1-N7</f>
        <v>0</v>
      </c>
      <c r="N1" s="5" t="s">
        <v>8</v>
      </c>
      <c r="O1" s="6"/>
      <c r="P1" s="57">
        <f>SUM(H7:M7)</f>
        <v>4396.26</v>
      </c>
      <c r="Q1" s="3" t="s">
        <v>35</v>
      </c>
      <c r="R1" s="153">
        <v>259.86</v>
      </c>
    </row>
    <row r="2" spans="1:17" s="8" customFormat="1" ht="57.75" customHeight="1">
      <c r="A2" s="4"/>
      <c r="B2" s="130" t="s">
        <v>9</v>
      </c>
      <c r="C2" s="130"/>
      <c r="D2" s="129" t="s">
        <v>53</v>
      </c>
      <c r="E2" s="129"/>
      <c r="F2" s="9"/>
      <c r="G2" s="9"/>
      <c r="N2" s="10" t="s">
        <v>10</v>
      </c>
      <c r="O2" s="11"/>
      <c r="P2" s="12"/>
      <c r="Q2" s="3" t="s">
        <v>34</v>
      </c>
    </row>
    <row r="3" spans="1:18" s="8" customFormat="1" ht="35.25" customHeight="1">
      <c r="A3" s="4"/>
      <c r="B3" s="130" t="s">
        <v>33</v>
      </c>
      <c r="C3" s="130"/>
      <c r="D3" s="129" t="s">
        <v>34</v>
      </c>
      <c r="E3" s="129"/>
      <c r="N3" s="10" t="s">
        <v>11</v>
      </c>
      <c r="O3" s="11"/>
      <c r="P3" s="62">
        <f>+O7</f>
        <v>4396.26</v>
      </c>
      <c r="Q3" s="13"/>
      <c r="R3" s="153">
        <v>259.86</v>
      </c>
    </row>
    <row r="4" spans="1:17" s="8" customFormat="1" ht="35.25" customHeight="1" thickBot="1">
      <c r="A4" s="4"/>
      <c r="D4" s="14"/>
      <c r="E4" s="14"/>
      <c r="F4" s="10" t="s">
        <v>28</v>
      </c>
      <c r="G4" s="74">
        <v>1</v>
      </c>
      <c r="H4" s="15"/>
      <c r="I4" s="15"/>
      <c r="J4" s="2"/>
      <c r="K4" s="2"/>
      <c r="L4" s="2"/>
      <c r="M4" s="2"/>
      <c r="N4" s="16" t="s">
        <v>12</v>
      </c>
      <c r="O4" s="17"/>
      <c r="P4" s="18"/>
      <c r="Q4" s="13"/>
    </row>
    <row r="5" spans="1:17" s="8" customFormat="1" ht="43.5" customHeight="1" thickBot="1" thickTop="1">
      <c r="A5" s="4"/>
      <c r="B5" s="19" t="s">
        <v>13</v>
      </c>
      <c r="C5" s="20"/>
      <c r="D5" s="59" t="s">
        <v>40</v>
      </c>
      <c r="E5" s="14"/>
      <c r="F5" s="10" t="s">
        <v>14</v>
      </c>
      <c r="G5" s="74">
        <v>1.11</v>
      </c>
      <c r="N5" s="115" t="s">
        <v>15</v>
      </c>
      <c r="O5" s="115"/>
      <c r="P5" s="58">
        <f>P1-P2-P3-P4</f>
        <v>0</v>
      </c>
      <c r="Q5" s="13"/>
    </row>
    <row r="6" spans="1:17" s="8" customFormat="1" ht="43.5" customHeight="1" thickBot="1" thickTop="1">
      <c r="A6" s="4"/>
      <c r="B6" s="56" t="s">
        <v>1</v>
      </c>
      <c r="C6" s="56"/>
      <c r="D6" s="14"/>
      <c r="E6" s="14"/>
      <c r="F6" s="10" t="s">
        <v>17</v>
      </c>
      <c r="G6" s="93">
        <v>11.11</v>
      </c>
      <c r="Q6" s="13"/>
    </row>
    <row r="7" spans="1:16" s="8" customFormat="1" ht="27" customHeight="1" thickBot="1" thickTop="1">
      <c r="A7" s="116" t="s">
        <v>37</v>
      </c>
      <c r="B7" s="117"/>
      <c r="C7" s="118"/>
      <c r="D7" s="122" t="s">
        <v>18</v>
      </c>
      <c r="E7" s="123"/>
      <c r="F7" s="123"/>
      <c r="G7" s="94">
        <f aca="true" t="shared" si="0" ref="G7:O7">SUM(G11:G55)</f>
        <v>0</v>
      </c>
      <c r="H7" s="92">
        <f t="shared" si="0"/>
        <v>0</v>
      </c>
      <c r="I7" s="76">
        <f t="shared" si="0"/>
        <v>0</v>
      </c>
      <c r="J7" s="76">
        <f t="shared" si="0"/>
        <v>0</v>
      </c>
      <c r="K7" s="76">
        <f>SUM(K11:K55)</f>
        <v>249.01</v>
      </c>
      <c r="L7" s="76">
        <f t="shared" si="0"/>
        <v>0</v>
      </c>
      <c r="M7" s="77">
        <f>SUM(M11:M55)</f>
        <v>4147.25</v>
      </c>
      <c r="N7" s="75">
        <f>SUM(N11:N55)</f>
        <v>4396.26</v>
      </c>
      <c r="O7" s="78">
        <f>SUM(O11:O55)</f>
        <v>4396.26</v>
      </c>
      <c r="P7" s="13">
        <f>+N7-SUM(H7:M7)</f>
        <v>0</v>
      </c>
    </row>
    <row r="8" spans="1:18" ht="36" customHeight="1" thickBot="1" thickTop="1">
      <c r="A8" s="124"/>
      <c r="B8" s="106" t="s">
        <v>19</v>
      </c>
      <c r="C8" s="106" t="s">
        <v>20</v>
      </c>
      <c r="D8" s="107" t="s">
        <v>32</v>
      </c>
      <c r="E8" s="106" t="s">
        <v>41</v>
      </c>
      <c r="F8" s="109" t="s">
        <v>39</v>
      </c>
      <c r="G8" s="110" t="s">
        <v>22</v>
      </c>
      <c r="H8" s="112" t="s">
        <v>23</v>
      </c>
      <c r="I8" s="105" t="s">
        <v>45</v>
      </c>
      <c r="J8" s="104" t="s">
        <v>47</v>
      </c>
      <c r="K8" s="104" t="s">
        <v>46</v>
      </c>
      <c r="L8" s="119" t="s">
        <v>29</v>
      </c>
      <c r="M8" s="120"/>
      <c r="N8" s="121" t="s">
        <v>24</v>
      </c>
      <c r="O8" s="131" t="s">
        <v>25</v>
      </c>
      <c r="P8" s="132" t="s">
        <v>26</v>
      </c>
      <c r="Q8" s="2"/>
      <c r="R8" s="125" t="s">
        <v>48</v>
      </c>
    </row>
    <row r="9" spans="1:18" ht="36" customHeight="1" thickBot="1" thickTop="1">
      <c r="A9" s="124"/>
      <c r="B9" s="106" t="s">
        <v>19</v>
      </c>
      <c r="C9" s="106"/>
      <c r="D9" s="108"/>
      <c r="E9" s="106"/>
      <c r="F9" s="109"/>
      <c r="G9" s="111"/>
      <c r="H9" s="112" t="s">
        <v>45</v>
      </c>
      <c r="I9" s="105" t="s">
        <v>45</v>
      </c>
      <c r="J9" s="105"/>
      <c r="K9" s="105" t="s">
        <v>44</v>
      </c>
      <c r="L9" s="133" t="s">
        <v>30</v>
      </c>
      <c r="M9" s="113" t="s">
        <v>31</v>
      </c>
      <c r="N9" s="121"/>
      <c r="O9" s="131"/>
      <c r="P9" s="132"/>
      <c r="Q9" s="2"/>
      <c r="R9" s="126"/>
    </row>
    <row r="10" spans="1:18" ht="37.5" customHeight="1" thickBot="1" thickTop="1">
      <c r="A10" s="124"/>
      <c r="B10" s="106"/>
      <c r="C10" s="106"/>
      <c r="D10" s="108"/>
      <c r="E10" s="106"/>
      <c r="F10" s="109"/>
      <c r="G10" s="91" t="s">
        <v>27</v>
      </c>
      <c r="H10" s="112"/>
      <c r="I10" s="105"/>
      <c r="J10" s="105"/>
      <c r="K10" s="105"/>
      <c r="L10" s="134"/>
      <c r="M10" s="114"/>
      <c r="N10" s="121"/>
      <c r="O10" s="131"/>
      <c r="P10" s="132"/>
      <c r="Q10" s="2"/>
      <c r="R10" s="127"/>
    </row>
    <row r="11" spans="1:18" ht="30" customHeight="1" thickTop="1">
      <c r="A11" s="27">
        <v>1</v>
      </c>
      <c r="B11" s="47">
        <v>40637</v>
      </c>
      <c r="C11" s="29" t="s">
        <v>0</v>
      </c>
      <c r="D11" s="30" t="s">
        <v>70</v>
      </c>
      <c r="E11" s="30" t="s">
        <v>71</v>
      </c>
      <c r="F11" s="31" t="s">
        <v>72</v>
      </c>
      <c r="G11" s="90"/>
      <c r="H11" s="33">
        <f>IF($D$3="si",($G$5/$G$6*G11),IF($D$3="no",G11*$G$4,0))</f>
        <v>0</v>
      </c>
      <c r="I11" s="34"/>
      <c r="J11" s="35"/>
      <c r="K11" s="68"/>
      <c r="L11" s="68"/>
      <c r="M11" s="38">
        <v>7</v>
      </c>
      <c r="N11" s="39">
        <f>SUM(H11:M11)</f>
        <v>7</v>
      </c>
      <c r="O11" s="40">
        <v>7</v>
      </c>
      <c r="P11" s="41">
        <f>IF(F11="Milano","X","")</f>
      </c>
      <c r="Q11" s="2"/>
      <c r="R11" s="150">
        <v>0.42</v>
      </c>
    </row>
    <row r="12" spans="1:18" ht="30" customHeight="1">
      <c r="A12" s="42">
        <v>2</v>
      </c>
      <c r="B12" s="47">
        <v>40637</v>
      </c>
      <c r="C12" s="44" t="s">
        <v>0</v>
      </c>
      <c r="D12" s="30" t="s">
        <v>70</v>
      </c>
      <c r="E12" s="30" t="s">
        <v>71</v>
      </c>
      <c r="F12" s="31" t="s">
        <v>72</v>
      </c>
      <c r="G12" s="32"/>
      <c r="H12" s="33">
        <f>IF($D$3="si",($G$5/$G$6*G12),IF($D$3="no",G12*$G$4,0))</f>
        <v>0</v>
      </c>
      <c r="I12" s="34"/>
      <c r="J12" s="35"/>
      <c r="K12" s="68"/>
      <c r="L12" s="37"/>
      <c r="M12" s="38">
        <v>135</v>
      </c>
      <c r="N12" s="39">
        <f>SUM(H12:M12)</f>
        <v>135</v>
      </c>
      <c r="O12" s="43">
        <v>135</v>
      </c>
      <c r="P12" s="41">
        <f>IF(F12="Milano","X","")</f>
      </c>
      <c r="Q12" s="2"/>
      <c r="R12" s="150">
        <v>8.04</v>
      </c>
    </row>
    <row r="13" spans="1:18" ht="30" customHeight="1">
      <c r="A13" s="42">
        <v>3</v>
      </c>
      <c r="B13" s="28">
        <v>40640</v>
      </c>
      <c r="C13" s="29" t="s">
        <v>0</v>
      </c>
      <c r="D13" s="30" t="s">
        <v>73</v>
      </c>
      <c r="E13" s="30" t="s">
        <v>71</v>
      </c>
      <c r="F13" s="31" t="s">
        <v>72</v>
      </c>
      <c r="G13" s="32"/>
      <c r="H13" s="33">
        <f>IF($D$3="si",($G$5/$G$6*G13),IF($D$3="no",G13*$G$4,0))</f>
        <v>0</v>
      </c>
      <c r="I13" s="34"/>
      <c r="J13" s="35"/>
      <c r="K13" s="68"/>
      <c r="L13" s="37"/>
      <c r="M13" s="38">
        <v>599.15</v>
      </c>
      <c r="N13" s="39">
        <f>SUM(H13:M13)</f>
        <v>599.15</v>
      </c>
      <c r="O13" s="43">
        <v>599.15</v>
      </c>
      <c r="P13" s="41">
        <f>IF(F13="Milano","X","")</f>
      </c>
      <c r="Q13" s="2"/>
      <c r="R13" s="71">
        <v>35.67</v>
      </c>
    </row>
    <row r="14" spans="1:18" ht="30" customHeight="1">
      <c r="A14" s="42">
        <v>4</v>
      </c>
      <c r="B14" s="28">
        <v>40641</v>
      </c>
      <c r="C14" s="29" t="s">
        <v>0</v>
      </c>
      <c r="D14" s="30" t="s">
        <v>74</v>
      </c>
      <c r="E14" s="30" t="s">
        <v>71</v>
      </c>
      <c r="F14" s="31" t="s">
        <v>72</v>
      </c>
      <c r="G14" s="32"/>
      <c r="H14" s="33">
        <f>IF($D$3="si",($G$5/$G$6*G14),IF($D$3="no",G14*$G$4,0))</f>
        <v>0</v>
      </c>
      <c r="I14" s="34"/>
      <c r="J14" s="35"/>
      <c r="K14" s="68"/>
      <c r="L14" s="37"/>
      <c r="M14" s="38">
        <v>94</v>
      </c>
      <c r="N14" s="39">
        <f>SUM(H14:M14)</f>
        <v>94</v>
      </c>
      <c r="O14" s="43">
        <v>94</v>
      </c>
      <c r="P14" s="41">
        <f>IF(F14="Milano","X","")</f>
      </c>
      <c r="Q14" s="2"/>
      <c r="R14" s="151">
        <v>5.56</v>
      </c>
    </row>
    <row r="15" spans="1:18" ht="30" customHeight="1">
      <c r="A15" s="42">
        <v>5</v>
      </c>
      <c r="B15" s="28">
        <v>40641</v>
      </c>
      <c r="C15" s="29" t="s">
        <v>0</v>
      </c>
      <c r="D15" s="30" t="s">
        <v>75</v>
      </c>
      <c r="E15" s="30" t="s">
        <v>71</v>
      </c>
      <c r="F15" s="31" t="s">
        <v>72</v>
      </c>
      <c r="G15" s="32"/>
      <c r="H15" s="33">
        <f>IF($D$3="si",($G$5/$G$6*G15),IF($D$3="no",G15*$G$4,0))</f>
        <v>0</v>
      </c>
      <c r="I15" s="34"/>
      <c r="J15" s="35"/>
      <c r="K15" s="68"/>
      <c r="L15" s="37"/>
      <c r="M15" s="38">
        <v>508</v>
      </c>
      <c r="N15" s="39">
        <f>SUM(H15:M15)</f>
        <v>508</v>
      </c>
      <c r="O15" s="43">
        <v>508</v>
      </c>
      <c r="P15" s="41">
        <f>IF(F15="Milano","X","")</f>
      </c>
      <c r="Q15" s="2"/>
      <c r="R15" s="152">
        <v>30.01</v>
      </c>
    </row>
    <row r="16" spans="1:18" ht="30" customHeight="1">
      <c r="A16" s="42">
        <v>6</v>
      </c>
      <c r="B16" s="28">
        <v>40641</v>
      </c>
      <c r="C16" s="29" t="s">
        <v>2</v>
      </c>
      <c r="D16" s="30" t="s">
        <v>76</v>
      </c>
      <c r="E16" s="30" t="s">
        <v>71</v>
      </c>
      <c r="F16" s="31" t="s">
        <v>72</v>
      </c>
      <c r="G16" s="32"/>
      <c r="H16" s="33">
        <f>IF($D$3="si",($G$5/$G$6*G16),IF($D$3="no",G16*$G$4,0))</f>
        <v>0</v>
      </c>
      <c r="I16" s="34"/>
      <c r="J16" s="35"/>
      <c r="K16" s="68"/>
      <c r="L16" s="37"/>
      <c r="M16" s="38">
        <v>84</v>
      </c>
      <c r="N16" s="39">
        <f>SUM(H16:M16)</f>
        <v>84</v>
      </c>
      <c r="O16" s="43">
        <v>84</v>
      </c>
      <c r="P16" s="41">
        <f>IF(F16="Milano","X","")</f>
      </c>
      <c r="Q16" s="2"/>
      <c r="R16" s="151">
        <v>4.95</v>
      </c>
    </row>
    <row r="17" spans="1:18" ht="30" customHeight="1">
      <c r="A17" s="42">
        <v>7</v>
      </c>
      <c r="B17" s="28">
        <v>40641</v>
      </c>
      <c r="C17" s="29" t="s">
        <v>0</v>
      </c>
      <c r="D17" s="30" t="s">
        <v>77</v>
      </c>
      <c r="E17" s="30" t="s">
        <v>71</v>
      </c>
      <c r="F17" s="31" t="s">
        <v>72</v>
      </c>
      <c r="G17" s="32"/>
      <c r="H17" s="33">
        <f>IF($D$3="si",($G$5/$G$6*G17),IF($D$3="no",G17*$G$4,0))</f>
        <v>0</v>
      </c>
      <c r="I17" s="34"/>
      <c r="J17" s="35"/>
      <c r="K17" s="68"/>
      <c r="L17" s="37"/>
      <c r="M17" s="38">
        <v>110</v>
      </c>
      <c r="N17" s="39">
        <f>SUM(H17:M17)</f>
        <v>110</v>
      </c>
      <c r="O17" s="43">
        <v>110</v>
      </c>
      <c r="P17" s="41">
        <f>IF(F17="Milano","X","")</f>
      </c>
      <c r="Q17" s="2"/>
      <c r="R17" s="152">
        <v>6.51</v>
      </c>
    </row>
    <row r="18" spans="1:18" ht="30" customHeight="1">
      <c r="A18" s="42">
        <v>8</v>
      </c>
      <c r="B18" s="28">
        <v>40641</v>
      </c>
      <c r="C18" s="44" t="s">
        <v>0</v>
      </c>
      <c r="D18" s="30" t="s">
        <v>3</v>
      </c>
      <c r="E18" s="30" t="s">
        <v>71</v>
      </c>
      <c r="F18" s="31" t="s">
        <v>72</v>
      </c>
      <c r="G18" s="32"/>
      <c r="H18" s="33">
        <f>IF($D$3="si",($G$5/$G$6*G18),IF($D$3="no",G18*$G$4,0))</f>
        <v>0</v>
      </c>
      <c r="I18" s="34"/>
      <c r="J18" s="35"/>
      <c r="K18" s="68">
        <v>249.01</v>
      </c>
      <c r="L18" s="37"/>
      <c r="M18" s="38"/>
      <c r="N18" s="39">
        <f>SUM(H18:M18)</f>
        <v>249.01</v>
      </c>
      <c r="O18" s="43">
        <v>249.01</v>
      </c>
      <c r="P18" s="41"/>
      <c r="Q18" s="2"/>
      <c r="R18" s="151">
        <v>14.73</v>
      </c>
    </row>
    <row r="19" spans="1:18" ht="30" customHeight="1">
      <c r="A19" s="42">
        <v>9</v>
      </c>
      <c r="B19" s="28">
        <v>40642</v>
      </c>
      <c r="C19" s="44" t="s">
        <v>0</v>
      </c>
      <c r="D19" s="30" t="s">
        <v>78</v>
      </c>
      <c r="E19" s="30" t="s">
        <v>71</v>
      </c>
      <c r="F19" s="31" t="s">
        <v>72</v>
      </c>
      <c r="G19" s="32"/>
      <c r="H19" s="33">
        <f>IF($D$3="si",($G$5/$G$6*G19),IF($D$3="no",G19*$G$4,0))</f>
        <v>0</v>
      </c>
      <c r="I19" s="34"/>
      <c r="J19" s="35"/>
      <c r="K19" s="68"/>
      <c r="L19" s="37"/>
      <c r="M19" s="38">
        <v>876.3</v>
      </c>
      <c r="N19" s="39">
        <f>SUM(H19:M19)</f>
        <v>876.3</v>
      </c>
      <c r="O19" s="43">
        <v>876.3</v>
      </c>
      <c r="P19" s="41">
        <f>IF(F19="Milano","X","")</f>
      </c>
      <c r="Q19" s="2"/>
      <c r="R19" s="151">
        <v>51.84</v>
      </c>
    </row>
    <row r="20" spans="1:18" ht="30" customHeight="1">
      <c r="A20" s="42">
        <v>10</v>
      </c>
      <c r="B20" s="28">
        <v>40643</v>
      </c>
      <c r="C20" s="44" t="s">
        <v>4</v>
      </c>
      <c r="D20" s="30" t="s">
        <v>70</v>
      </c>
      <c r="E20" s="30" t="s">
        <v>71</v>
      </c>
      <c r="F20" s="31" t="s">
        <v>72</v>
      </c>
      <c r="G20" s="32"/>
      <c r="H20" s="33">
        <f>IF($D$3="si",($G$5/$G$6*G20),IF($D$3="no",G20*$G$4,0))</f>
        <v>0</v>
      </c>
      <c r="I20" s="35"/>
      <c r="J20" s="35"/>
      <c r="K20" s="68"/>
      <c r="L20" s="37"/>
      <c r="M20" s="38">
        <v>235</v>
      </c>
      <c r="N20" s="39">
        <f>SUM(H20:M20)</f>
        <v>235</v>
      </c>
      <c r="O20" s="43">
        <v>235</v>
      </c>
      <c r="P20" s="41">
        <f>IF(F20="Milano","X","")</f>
      </c>
      <c r="Q20" s="2"/>
      <c r="R20" s="151">
        <v>13.9</v>
      </c>
    </row>
    <row r="21" spans="1:18" ht="30" customHeight="1">
      <c r="A21" s="42">
        <v>11</v>
      </c>
      <c r="B21" s="47">
        <v>40643</v>
      </c>
      <c r="C21" s="44" t="s">
        <v>0</v>
      </c>
      <c r="D21" s="49" t="s">
        <v>79</v>
      </c>
      <c r="E21" s="30" t="s">
        <v>71</v>
      </c>
      <c r="F21" s="31" t="s">
        <v>72</v>
      </c>
      <c r="G21" s="32"/>
      <c r="H21" s="33">
        <f>IF($D$3="si",($G$5/$G$6*G21),IF($D$3="no",G21*$G$4,0))</f>
        <v>0</v>
      </c>
      <c r="I21" s="48"/>
      <c r="J21" s="36"/>
      <c r="K21" s="37"/>
      <c r="L21" s="37"/>
      <c r="M21" s="38">
        <v>416.3</v>
      </c>
      <c r="N21" s="39">
        <f>SUM(H21:M21)</f>
        <v>416.3</v>
      </c>
      <c r="O21" s="43">
        <v>416.3</v>
      </c>
      <c r="P21" s="41">
        <f>IF(F21="Milano","X","")</f>
      </c>
      <c r="Q21" s="2"/>
      <c r="R21" s="151">
        <v>24.63</v>
      </c>
    </row>
    <row r="22" spans="1:18" ht="30" customHeight="1">
      <c r="A22" s="42">
        <v>12</v>
      </c>
      <c r="B22" s="47">
        <v>40646</v>
      </c>
      <c r="C22" s="44" t="s">
        <v>5</v>
      </c>
      <c r="D22" s="49" t="s">
        <v>80</v>
      </c>
      <c r="E22" s="30" t="s">
        <v>71</v>
      </c>
      <c r="F22" s="31" t="s">
        <v>72</v>
      </c>
      <c r="G22" s="32"/>
      <c r="H22" s="33">
        <f>IF($D$3="si",($G$5/$G$6*G22),IF($D$3="no",G22*$G$4,0))</f>
        <v>0</v>
      </c>
      <c r="I22" s="48"/>
      <c r="J22" s="36"/>
      <c r="K22" s="37"/>
      <c r="L22" s="37"/>
      <c r="M22" s="38">
        <v>412.5</v>
      </c>
      <c r="N22" s="39">
        <f>SUM(H22:M22)</f>
        <v>412.5</v>
      </c>
      <c r="O22" s="43">
        <v>412.5</v>
      </c>
      <c r="P22" s="41">
        <f>IF(F22="Milano","X","")</f>
      </c>
      <c r="Q22" s="2"/>
      <c r="R22" s="151">
        <v>24.12</v>
      </c>
    </row>
    <row r="23" spans="1:18" ht="30" customHeight="1">
      <c r="A23" s="42">
        <v>13</v>
      </c>
      <c r="B23" s="47">
        <v>40647</v>
      </c>
      <c r="C23" s="44" t="s">
        <v>6</v>
      </c>
      <c r="D23" s="49" t="s">
        <v>81</v>
      </c>
      <c r="E23" s="30" t="s">
        <v>71</v>
      </c>
      <c r="F23" s="31" t="s">
        <v>72</v>
      </c>
      <c r="G23" s="32"/>
      <c r="H23" s="33">
        <f>IF($D$3="si",($G$5/$G$6*G23),IF($D$3="no",G23*$G$4,0))</f>
        <v>0</v>
      </c>
      <c r="I23" s="48"/>
      <c r="J23" s="36"/>
      <c r="K23" s="37"/>
      <c r="L23" s="37"/>
      <c r="M23" s="38">
        <v>15</v>
      </c>
      <c r="N23" s="39">
        <f>SUM(H23:M23)</f>
        <v>15</v>
      </c>
      <c r="O23" s="43">
        <v>15</v>
      </c>
      <c r="P23" s="41">
        <f>IF(F23="Milano","X","")</f>
      </c>
      <c r="Q23" s="2"/>
      <c r="R23" s="151">
        <v>0.88</v>
      </c>
    </row>
    <row r="24" spans="1:18" ht="30" customHeight="1">
      <c r="A24" s="42">
        <v>14</v>
      </c>
      <c r="B24" s="47">
        <v>40647</v>
      </c>
      <c r="C24" s="44" t="s">
        <v>0</v>
      </c>
      <c r="D24" s="49" t="s">
        <v>82</v>
      </c>
      <c r="E24" s="30" t="s">
        <v>71</v>
      </c>
      <c r="F24" s="31" t="s">
        <v>72</v>
      </c>
      <c r="G24" s="32"/>
      <c r="H24" s="33">
        <f>IF($D$3="si",($G$5/$G$6*G24),IF($D$3="no",G24*$G$4,0))</f>
        <v>0</v>
      </c>
      <c r="I24" s="48"/>
      <c r="J24" s="36"/>
      <c r="K24" s="37"/>
      <c r="L24" s="37"/>
      <c r="M24" s="38">
        <v>655</v>
      </c>
      <c r="N24" s="39">
        <f>SUM(H24:M24)</f>
        <v>655</v>
      </c>
      <c r="O24" s="43">
        <v>655</v>
      </c>
      <c r="P24" s="41">
        <f>IF(F24="Milano","X","")</f>
      </c>
      <c r="Q24" s="2"/>
      <c r="R24" s="151">
        <v>38.6</v>
      </c>
    </row>
    <row r="25" spans="1:18" ht="30" customHeight="1">
      <c r="A25" s="42">
        <v>15</v>
      </c>
      <c r="B25" s="47"/>
      <c r="C25" s="44"/>
      <c r="D25" s="49"/>
      <c r="E25" s="30"/>
      <c r="F25" s="31"/>
      <c r="G25" s="32"/>
      <c r="H25" s="33"/>
      <c r="I25" s="48"/>
      <c r="J25" s="36"/>
      <c r="K25" s="37"/>
      <c r="L25" s="37"/>
      <c r="M25" s="38"/>
      <c r="N25" s="39"/>
      <c r="O25" s="43"/>
      <c r="P25" s="41"/>
      <c r="Q25" s="2"/>
      <c r="R25" s="151"/>
    </row>
    <row r="26" spans="1:18" ht="30" customHeight="1">
      <c r="A26" s="42">
        <v>16</v>
      </c>
      <c r="B26" s="47"/>
      <c r="C26" s="44"/>
      <c r="D26" s="49"/>
      <c r="E26" s="30"/>
      <c r="F26" s="31"/>
      <c r="G26" s="32"/>
      <c r="H26" s="33"/>
      <c r="I26" s="48"/>
      <c r="J26" s="36"/>
      <c r="K26" s="37"/>
      <c r="L26" s="37"/>
      <c r="M26" s="38"/>
      <c r="N26" s="39"/>
      <c r="O26" s="43"/>
      <c r="P26" s="41">
        <f>IF(F24="Milano","X","")</f>
      </c>
      <c r="Q26" s="2"/>
      <c r="R26" s="151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>IF($D$3="si",($G$5/$G$6*G27),IF($D$3="no",G27*$G$4,0))</f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>
        <f>IF(F27="Milano","X","")</f>
      </c>
      <c r="Q27" s="2"/>
      <c r="R27" s="72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>IF($D$3="si",($G$5/$G$6*G28),IF($D$3="no",G28*$G$4,0))</f>
        <v>0</v>
      </c>
      <c r="I28" s="48"/>
      <c r="J28" s="36"/>
      <c r="K28" s="37"/>
      <c r="L28" s="37"/>
      <c r="M28" s="38"/>
      <c r="N28" s="39">
        <f>SUM(H28:M28)</f>
        <v>0</v>
      </c>
      <c r="O28" s="43"/>
      <c r="P28" s="41">
        <f>IF(F28="Milano","X","")</f>
      </c>
      <c r="Q28" s="2"/>
      <c r="R28" s="72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>IF($D$3="si",($G$5/$G$6*G29),IF($D$3="no",G29*$G$4,0))</f>
        <v>0</v>
      </c>
      <c r="I29" s="48"/>
      <c r="J29" s="36"/>
      <c r="K29" s="37"/>
      <c r="L29" s="37"/>
      <c r="M29" s="38"/>
      <c r="N29" s="39">
        <f>SUM(H29:M29)</f>
        <v>0</v>
      </c>
      <c r="O29" s="43"/>
      <c r="P29" s="41">
        <f>IF(F29="Milano","X","")</f>
      </c>
      <c r="Q29" s="2"/>
      <c r="R29" s="72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>IF($D$3="si",($G$5/$G$6*G30),IF($D$3="no",G30*$G$4,0))</f>
        <v>0</v>
      </c>
      <c r="I30" s="48"/>
      <c r="J30" s="36"/>
      <c r="K30" s="37"/>
      <c r="L30" s="37"/>
      <c r="M30" s="38"/>
      <c r="N30" s="39">
        <f>SUM(H30:M30)</f>
        <v>0</v>
      </c>
      <c r="O30" s="43"/>
      <c r="P30" s="41">
        <f>IF(F30="Milano","X","")</f>
      </c>
      <c r="Q30" s="2"/>
      <c r="R30" s="72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>IF($D$3="si",($G$5/$G$6*G31),IF($D$3="no",G31*$G$4,0))</f>
        <v>0</v>
      </c>
      <c r="I31" s="48"/>
      <c r="J31" s="36"/>
      <c r="K31" s="37"/>
      <c r="L31" s="37"/>
      <c r="M31" s="38"/>
      <c r="N31" s="39">
        <f>SUM(H31:M31)</f>
        <v>0</v>
      </c>
      <c r="O31" s="43"/>
      <c r="P31" s="41">
        <f>IF(F31="Milano","X","")</f>
      </c>
      <c r="Q31" s="2"/>
      <c r="R31" s="72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aca="true" t="shared" si="1" ref="H32:H39">IF($D$3="si",($G$5/$G$6*G32),IF($D$3="no",G32*$G$4,0))</f>
        <v>0</v>
      </c>
      <c r="I32" s="48"/>
      <c r="J32" s="36"/>
      <c r="K32" s="37"/>
      <c r="L32" s="37"/>
      <c r="M32" s="38"/>
      <c r="N32" s="39">
        <f aca="true" t="shared" si="2" ref="N32:N38">SUM(H32:M32)</f>
        <v>0</v>
      </c>
      <c r="O32" s="43"/>
      <c r="P32" s="41">
        <f aca="true" t="shared" si="3" ref="P32:P39">IF(F32="Milano","X","")</f>
      </c>
      <c r="Q32" s="2"/>
      <c r="R32" s="72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"/>
        <v>0</v>
      </c>
      <c r="I33" s="48"/>
      <c r="J33" s="36"/>
      <c r="K33" s="37"/>
      <c r="L33" s="37"/>
      <c r="M33" s="38"/>
      <c r="N33" s="39">
        <f t="shared" si="2"/>
        <v>0</v>
      </c>
      <c r="O33" s="43"/>
      <c r="P33" s="41">
        <f t="shared" si="3"/>
      </c>
      <c r="Q33" s="2"/>
      <c r="R33" s="72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"/>
        <v>0</v>
      </c>
      <c r="I34" s="48"/>
      <c r="J34" s="36"/>
      <c r="K34" s="37"/>
      <c r="L34" s="37"/>
      <c r="M34" s="38"/>
      <c r="N34" s="39">
        <f t="shared" si="2"/>
        <v>0</v>
      </c>
      <c r="O34" s="43"/>
      <c r="P34" s="41">
        <f t="shared" si="3"/>
      </c>
      <c r="Q34" s="2"/>
      <c r="R34" s="72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"/>
        <v>0</v>
      </c>
      <c r="I35" s="48"/>
      <c r="J35" s="36"/>
      <c r="K35" s="37"/>
      <c r="L35" s="37"/>
      <c r="M35" s="38"/>
      <c r="N35" s="39">
        <f t="shared" si="2"/>
        <v>0</v>
      </c>
      <c r="O35" s="43"/>
      <c r="P35" s="41">
        <f t="shared" si="3"/>
      </c>
      <c r="Q35" s="2"/>
      <c r="R35" s="72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"/>
        <v>0</v>
      </c>
      <c r="I36" s="48"/>
      <c r="J36" s="36"/>
      <c r="K36" s="37"/>
      <c r="L36" s="37"/>
      <c r="M36" s="38"/>
      <c r="N36" s="39">
        <f t="shared" si="2"/>
        <v>0</v>
      </c>
      <c r="O36" s="43"/>
      <c r="P36" s="41">
        <f t="shared" si="3"/>
      </c>
      <c r="Q36" s="2"/>
      <c r="R36" s="72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2"/>
        <v>0</v>
      </c>
      <c r="O37" s="43"/>
      <c r="P37" s="41">
        <f t="shared" si="3"/>
      </c>
      <c r="Q37" s="2"/>
      <c r="R37" s="72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1"/>
        <v>0</v>
      </c>
      <c r="I38" s="48"/>
      <c r="J38" s="36"/>
      <c r="K38" s="37"/>
      <c r="L38" s="37"/>
      <c r="M38" s="38"/>
      <c r="N38" s="39">
        <f t="shared" si="2"/>
        <v>0</v>
      </c>
      <c r="O38" s="43"/>
      <c r="P38" s="41">
        <f t="shared" si="3"/>
      </c>
      <c r="Q38" s="2"/>
      <c r="R38" s="72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>
        <f t="shared" si="3"/>
      </c>
      <c r="Q39" s="2"/>
      <c r="R39" s="72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>SUM(H40:M40)</f>
        <v>0</v>
      </c>
      <c r="O40" s="43"/>
      <c r="P40" s="41">
        <f>IF(F40="Milano","X","")</f>
      </c>
      <c r="Q40" s="2"/>
      <c r="R40" s="72"/>
    </row>
    <row r="41" spans="1:18" ht="30" customHeight="1">
      <c r="A41" s="42">
        <v>31</v>
      </c>
      <c r="B41" s="47"/>
      <c r="C41" s="44"/>
      <c r="D41" s="49"/>
      <c r="E41" s="45"/>
      <c r="F41" s="46"/>
      <c r="G41" s="32"/>
      <c r="H41" s="33">
        <f aca="true" t="shared" si="4" ref="H41:H55">IF($D$3="si",($G$5/$G$6*G41),IF($D$3="no",G41*$G$4,0))</f>
        <v>0</v>
      </c>
      <c r="I41" s="48"/>
      <c r="J41" s="36"/>
      <c r="K41" s="37"/>
      <c r="L41" s="37"/>
      <c r="M41" s="38"/>
      <c r="N41" s="39">
        <f aca="true" t="shared" si="5" ref="N41:N55">SUM(H41:M41)</f>
        <v>0</v>
      </c>
      <c r="O41" s="43"/>
      <c r="P41" s="41">
        <f aca="true" t="shared" si="6" ref="P41:P55">IF(F41="Milano","X","")</f>
      </c>
      <c r="Q41" s="2"/>
      <c r="R41" s="72"/>
    </row>
    <row r="42" spans="1:18" ht="30" customHeight="1">
      <c r="A42" s="42">
        <v>32</v>
      </c>
      <c r="B42" s="47"/>
      <c r="C42" s="44"/>
      <c r="D42" s="49"/>
      <c r="E42" s="45"/>
      <c r="F42" s="46"/>
      <c r="G42" s="32"/>
      <c r="H42" s="33">
        <f t="shared" si="4"/>
        <v>0</v>
      </c>
      <c r="I42" s="48"/>
      <c r="J42" s="36"/>
      <c r="K42" s="37"/>
      <c r="L42" s="37"/>
      <c r="M42" s="38"/>
      <c r="N42" s="39">
        <f t="shared" si="5"/>
        <v>0</v>
      </c>
      <c r="O42" s="43"/>
      <c r="P42" s="41">
        <f t="shared" si="6"/>
      </c>
      <c r="Q42" s="2"/>
      <c r="R42" s="72"/>
    </row>
    <row r="43" spans="1:18" ht="30" customHeight="1">
      <c r="A43" s="42">
        <v>33</v>
      </c>
      <c r="B43" s="47"/>
      <c r="C43" s="44"/>
      <c r="D43" s="49"/>
      <c r="E43" s="45"/>
      <c r="F43" s="46"/>
      <c r="G43" s="32"/>
      <c r="H43" s="33">
        <f t="shared" si="4"/>
        <v>0</v>
      </c>
      <c r="I43" s="48"/>
      <c r="J43" s="36"/>
      <c r="K43" s="37"/>
      <c r="L43" s="37"/>
      <c r="M43" s="38"/>
      <c r="N43" s="39">
        <f t="shared" si="5"/>
        <v>0</v>
      </c>
      <c r="O43" s="43"/>
      <c r="P43" s="41">
        <f t="shared" si="6"/>
      </c>
      <c r="Q43" s="2"/>
      <c r="R43" s="72"/>
    </row>
    <row r="44" spans="1:18" ht="30" customHeight="1">
      <c r="A44" s="42">
        <v>34</v>
      </c>
      <c r="B44" s="47"/>
      <c r="C44" s="44"/>
      <c r="D44" s="49"/>
      <c r="E44" s="45"/>
      <c r="F44" s="46"/>
      <c r="G44" s="32"/>
      <c r="H44" s="33">
        <f t="shared" si="4"/>
        <v>0</v>
      </c>
      <c r="I44" s="48"/>
      <c r="J44" s="36"/>
      <c r="K44" s="37"/>
      <c r="L44" s="37"/>
      <c r="M44" s="38"/>
      <c r="N44" s="39">
        <f t="shared" si="5"/>
        <v>0</v>
      </c>
      <c r="O44" s="43"/>
      <c r="P44" s="41">
        <f t="shared" si="6"/>
      </c>
      <c r="Q44" s="2"/>
      <c r="R44" s="72"/>
    </row>
    <row r="45" spans="1:18" ht="30" customHeight="1">
      <c r="A45" s="42">
        <v>35</v>
      </c>
      <c r="B45" s="47"/>
      <c r="C45" s="44"/>
      <c r="D45" s="49"/>
      <c r="E45" s="45"/>
      <c r="F45" s="46"/>
      <c r="G45" s="32"/>
      <c r="H45" s="33">
        <f t="shared" si="4"/>
        <v>0</v>
      </c>
      <c r="I45" s="48"/>
      <c r="J45" s="36"/>
      <c r="K45" s="37"/>
      <c r="L45" s="37"/>
      <c r="M45" s="38"/>
      <c r="N45" s="39">
        <f t="shared" si="5"/>
        <v>0</v>
      </c>
      <c r="O45" s="43"/>
      <c r="P45" s="41">
        <f t="shared" si="6"/>
      </c>
      <c r="Q45" s="2"/>
      <c r="R45" s="72"/>
    </row>
    <row r="46" spans="1:18" ht="30" customHeight="1">
      <c r="A46" s="42">
        <v>36</v>
      </c>
      <c r="B46" s="47"/>
      <c r="C46" s="44"/>
      <c r="D46" s="49"/>
      <c r="E46" s="45"/>
      <c r="F46" s="46"/>
      <c r="G46" s="32"/>
      <c r="H46" s="33">
        <f t="shared" si="4"/>
        <v>0</v>
      </c>
      <c r="I46" s="48"/>
      <c r="J46" s="36"/>
      <c r="K46" s="37"/>
      <c r="L46" s="37"/>
      <c r="M46" s="38"/>
      <c r="N46" s="39">
        <f t="shared" si="5"/>
        <v>0</v>
      </c>
      <c r="O46" s="43"/>
      <c r="P46" s="41">
        <f t="shared" si="6"/>
      </c>
      <c r="Q46" s="2"/>
      <c r="R46" s="72"/>
    </row>
    <row r="47" spans="1:18" ht="30" customHeight="1">
      <c r="A47" s="42">
        <v>37</v>
      </c>
      <c r="B47" s="47"/>
      <c r="C47" s="44"/>
      <c r="D47" s="49"/>
      <c r="E47" s="45"/>
      <c r="F47" s="46"/>
      <c r="G47" s="32"/>
      <c r="H47" s="33">
        <f t="shared" si="4"/>
        <v>0</v>
      </c>
      <c r="I47" s="48"/>
      <c r="J47" s="36"/>
      <c r="K47" s="37"/>
      <c r="L47" s="37"/>
      <c r="M47" s="38"/>
      <c r="N47" s="39">
        <f t="shared" si="5"/>
        <v>0</v>
      </c>
      <c r="O47" s="43"/>
      <c r="P47" s="41">
        <f t="shared" si="6"/>
      </c>
      <c r="Q47" s="2"/>
      <c r="R47" s="72"/>
    </row>
    <row r="48" spans="1:18" ht="30" customHeight="1">
      <c r="A48" s="42">
        <v>38</v>
      </c>
      <c r="B48" s="47"/>
      <c r="C48" s="44"/>
      <c r="D48" s="49"/>
      <c r="E48" s="45"/>
      <c r="F48" s="46"/>
      <c r="G48" s="32"/>
      <c r="H48" s="33">
        <f t="shared" si="4"/>
        <v>0</v>
      </c>
      <c r="I48" s="48"/>
      <c r="J48" s="36"/>
      <c r="K48" s="37"/>
      <c r="L48" s="37"/>
      <c r="M48" s="38"/>
      <c r="N48" s="39">
        <f t="shared" si="5"/>
        <v>0</v>
      </c>
      <c r="O48" s="43"/>
      <c r="P48" s="41">
        <f t="shared" si="6"/>
      </c>
      <c r="Q48" s="2"/>
      <c r="R48" s="72"/>
    </row>
    <row r="49" spans="1:18" ht="30" customHeight="1">
      <c r="A49" s="42">
        <v>39</v>
      </c>
      <c r="B49" s="47"/>
      <c r="C49" s="44"/>
      <c r="D49" s="49"/>
      <c r="E49" s="45"/>
      <c r="F49" s="46"/>
      <c r="G49" s="32"/>
      <c r="H49" s="33">
        <f t="shared" si="4"/>
        <v>0</v>
      </c>
      <c r="I49" s="48"/>
      <c r="J49" s="36"/>
      <c r="K49" s="37"/>
      <c r="L49" s="37"/>
      <c r="M49" s="38"/>
      <c r="N49" s="39">
        <f t="shared" si="5"/>
        <v>0</v>
      </c>
      <c r="O49" s="43"/>
      <c r="P49" s="41">
        <f t="shared" si="6"/>
      </c>
      <c r="Q49" s="2"/>
      <c r="R49" s="72"/>
    </row>
    <row r="50" spans="1:18" ht="30" customHeight="1">
      <c r="A50" s="42">
        <v>40</v>
      </c>
      <c r="B50" s="47"/>
      <c r="C50" s="44"/>
      <c r="D50" s="49"/>
      <c r="E50" s="45"/>
      <c r="F50" s="46"/>
      <c r="G50" s="32"/>
      <c r="H50" s="33">
        <f t="shared" si="4"/>
        <v>0</v>
      </c>
      <c r="I50" s="48"/>
      <c r="J50" s="36"/>
      <c r="K50" s="37"/>
      <c r="L50" s="37"/>
      <c r="M50" s="38"/>
      <c r="N50" s="39">
        <f t="shared" si="5"/>
        <v>0</v>
      </c>
      <c r="O50" s="43"/>
      <c r="P50" s="41">
        <f t="shared" si="6"/>
      </c>
      <c r="Q50" s="2"/>
      <c r="R50" s="72"/>
    </row>
    <row r="51" spans="1:18" ht="30" customHeight="1">
      <c r="A51" s="42">
        <v>41</v>
      </c>
      <c r="B51" s="47"/>
      <c r="C51" s="44"/>
      <c r="D51" s="49"/>
      <c r="E51" s="45"/>
      <c r="F51" s="46"/>
      <c r="G51" s="32"/>
      <c r="H51" s="33">
        <f>IF($D$3="si",($G$5/$G$6*G51),IF($D$3="no",G51*$G$4,0))</f>
        <v>0</v>
      </c>
      <c r="I51" s="48"/>
      <c r="J51" s="36"/>
      <c r="K51" s="37"/>
      <c r="L51" s="37"/>
      <c r="M51" s="38"/>
      <c r="N51" s="39">
        <f t="shared" si="5"/>
        <v>0</v>
      </c>
      <c r="O51" s="43"/>
      <c r="P51" s="41">
        <f t="shared" si="6"/>
      </c>
      <c r="Q51" s="2"/>
      <c r="R51" s="72"/>
    </row>
    <row r="52" spans="1:18" ht="30" customHeight="1">
      <c r="A52" s="42">
        <v>42</v>
      </c>
      <c r="B52" s="47"/>
      <c r="C52" s="44"/>
      <c r="D52" s="49"/>
      <c r="E52" s="45"/>
      <c r="F52" s="46"/>
      <c r="G52" s="32"/>
      <c r="H52" s="33">
        <f t="shared" si="4"/>
        <v>0</v>
      </c>
      <c r="I52" s="48"/>
      <c r="J52" s="36"/>
      <c r="K52" s="37"/>
      <c r="L52" s="37"/>
      <c r="M52" s="38"/>
      <c r="N52" s="39">
        <f t="shared" si="5"/>
        <v>0</v>
      </c>
      <c r="O52" s="43"/>
      <c r="P52" s="41">
        <f t="shared" si="6"/>
      </c>
      <c r="Q52" s="2"/>
      <c r="R52" s="72"/>
    </row>
    <row r="53" spans="1:18" ht="30" customHeight="1">
      <c r="A53" s="42">
        <v>43</v>
      </c>
      <c r="B53" s="47"/>
      <c r="C53" s="44"/>
      <c r="D53" s="49"/>
      <c r="E53" s="45"/>
      <c r="F53" s="46"/>
      <c r="G53" s="32"/>
      <c r="H53" s="33">
        <f t="shared" si="4"/>
        <v>0</v>
      </c>
      <c r="I53" s="48"/>
      <c r="J53" s="36"/>
      <c r="K53" s="37"/>
      <c r="L53" s="37"/>
      <c r="M53" s="38"/>
      <c r="N53" s="39">
        <f t="shared" si="5"/>
        <v>0</v>
      </c>
      <c r="O53" s="43"/>
      <c r="P53" s="41">
        <f t="shared" si="6"/>
      </c>
      <c r="Q53" s="2"/>
      <c r="R53" s="72"/>
    </row>
    <row r="54" spans="1:18" ht="30" customHeight="1">
      <c r="A54" s="42">
        <v>44</v>
      </c>
      <c r="B54" s="47"/>
      <c r="C54" s="44"/>
      <c r="D54" s="49"/>
      <c r="E54" s="45"/>
      <c r="F54" s="46"/>
      <c r="G54" s="32"/>
      <c r="H54" s="33">
        <f t="shared" si="4"/>
        <v>0</v>
      </c>
      <c r="I54" s="48"/>
      <c r="J54" s="36"/>
      <c r="K54" s="37"/>
      <c r="L54" s="37"/>
      <c r="M54" s="38"/>
      <c r="N54" s="39">
        <f t="shared" si="5"/>
        <v>0</v>
      </c>
      <c r="O54" s="43"/>
      <c r="P54" s="41">
        <f t="shared" si="6"/>
      </c>
      <c r="Q54" s="2"/>
      <c r="R54" s="72"/>
    </row>
    <row r="55" spans="1:18" ht="30" customHeight="1">
      <c r="A55" s="42">
        <v>45</v>
      </c>
      <c r="B55" s="47"/>
      <c r="C55" s="44"/>
      <c r="D55" s="49"/>
      <c r="E55" s="45"/>
      <c r="F55" s="46"/>
      <c r="G55" s="32"/>
      <c r="H55" s="33">
        <f t="shared" si="4"/>
        <v>0</v>
      </c>
      <c r="I55" s="48"/>
      <c r="J55" s="36"/>
      <c r="K55" s="37"/>
      <c r="L55" s="37"/>
      <c r="M55" s="38"/>
      <c r="N55" s="39">
        <f t="shared" si="5"/>
        <v>0</v>
      </c>
      <c r="O55" s="43"/>
      <c r="P55" s="41">
        <f t="shared" si="6"/>
      </c>
      <c r="Q55" s="2"/>
      <c r="R55" s="72"/>
    </row>
    <row r="56" spans="1:16" ht="18.75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 ht="18.75">
      <c r="A57" s="79"/>
      <c r="B57" s="80"/>
      <c r="C57" s="81"/>
      <c r="D57" s="82"/>
      <c r="E57" s="82"/>
      <c r="F57" s="83"/>
      <c r="G57" s="84"/>
      <c r="H57" s="85"/>
      <c r="I57" s="86"/>
      <c r="J57" s="86"/>
      <c r="K57" s="86"/>
      <c r="L57" s="86"/>
      <c r="M57" s="86"/>
      <c r="N57" s="87"/>
      <c r="O57" s="88"/>
      <c r="P57" s="89"/>
    </row>
    <row r="58" spans="1:16" ht="18.75">
      <c r="A58" s="60"/>
      <c r="B58" s="73" t="s">
        <v>50</v>
      </c>
      <c r="C58" s="73"/>
      <c r="D58" s="73"/>
      <c r="E58" s="61"/>
      <c r="F58" s="61"/>
      <c r="G58" s="73" t="s">
        <v>52</v>
      </c>
      <c r="H58" s="73"/>
      <c r="I58" s="73"/>
      <c r="J58" s="61"/>
      <c r="K58" s="61"/>
      <c r="L58" s="73" t="s">
        <v>51</v>
      </c>
      <c r="M58" s="73"/>
      <c r="N58" s="73"/>
      <c r="O58" s="61"/>
      <c r="P58" s="89"/>
    </row>
    <row r="59" spans="1:16" ht="18.7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89"/>
    </row>
    <row r="60" spans="1:16" ht="18.7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</sheetData>
  <sheetProtection/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K8:K10"/>
    <mergeCell ref="C8:C10"/>
    <mergeCell ref="D8:D10"/>
    <mergeCell ref="E8:E10"/>
    <mergeCell ref="F8:F10"/>
    <mergeCell ref="G8:G9"/>
    <mergeCell ref="H8:H10"/>
  </mergeCells>
  <conditionalFormatting sqref="M1">
    <cfRule type="cellIs" priority="1" dxfId="0" operator="notEqual">
      <formula>0</formula>
    </cfRule>
  </conditionalFormatting>
  <dataValidations count="12">
    <dataValidation type="textLength" operator="greaterThan" allowBlank="1" sqref="C21:C24 C27:C55 C12 C57">
      <formula1>1</formula1>
    </dataValidation>
    <dataValidation type="decimal" operator="greaterThanOrEqual" allowBlank="1" showErrorMessage="1" errorTitle="Valore" error="Inserire un numero maggiore o uguale a 0 (zero)!" sqref="I21:M24 M17:M20 J13:L20 H12:H24 I17:I20 H11:I11 J11:M12 H27:M55 H57:M57">
      <formula1>0</formula1>
    </dataValidation>
    <dataValidation type="date" operator="greaterThanOrEqual" showErrorMessage="1" errorTitle="Data" error="Inserire una data superiore al 1/11/2000" sqref="B21:B24 B27:B55 B57 B11:B12">
      <formula1>36831</formula1>
    </dataValidation>
    <dataValidation type="textLength" operator="greaterThan" allowBlank="1" showErrorMessage="1" sqref="D21:D24 D27:E55 D57:E57">
      <formula1>1</formula1>
    </dataValidation>
    <dataValidation type="whole" operator="greaterThanOrEqual" allowBlank="1" showErrorMessage="1" errorTitle="Valore" error="Inserire un numero maggiore o uguale a 0 (zero)!" sqref="N11:N24 N27:N55 N57">
      <formula1>0</formula1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sqref="F27:F55 F57">
      <formula1>1</formula1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913385826771653" right="0.7913385826771653" top="0.5905511811023623" bottom="0.5905511811023623" header="0.31102362204724415" footer="0.31102362204724415"/>
  <pageSetup fitToHeight="1" fitToWidth="1" orientation="landscape" paperSize="9" scale="22" r:id="rId3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view="pageBreakPreview" zoomScale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E135" sqref="E135"/>
    </sheetView>
  </sheetViews>
  <sheetFormatPr defaultColWidth="8.8515625" defaultRowHeight="12.75"/>
  <cols>
    <col min="1" max="1" width="6.7109375" style="1" customWidth="1"/>
    <col min="2" max="2" width="19.421875" style="2" customWidth="1"/>
    <col min="3" max="3" width="20.421875" style="2" customWidth="1"/>
    <col min="4" max="4" width="36.00390625" style="2" customWidth="1"/>
    <col min="5" max="5" width="28.7109375" style="2" customWidth="1"/>
    <col min="6" max="6" width="39.421875" style="2" customWidth="1"/>
    <col min="7" max="7" width="30.421875" style="2" customWidth="1"/>
    <col min="8" max="8" width="41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421875" style="2" customWidth="1"/>
    <col min="14" max="17" width="19.8515625" style="2" customWidth="1"/>
    <col min="18" max="18" width="19.8515625" style="3" customWidth="1"/>
    <col min="19" max="19" width="8.421875" style="2" customWidth="1"/>
    <col min="20" max="16384" width="8.8515625" style="2" customWidth="1"/>
  </cols>
  <sheetData>
    <row r="1" spans="1:17" s="8" customFormat="1" ht="35.25" customHeight="1">
      <c r="A1" s="4"/>
      <c r="B1" s="128" t="s">
        <v>7</v>
      </c>
      <c r="C1" s="128"/>
      <c r="D1" s="128"/>
      <c r="E1" s="129" t="s">
        <v>55</v>
      </c>
      <c r="F1" s="129"/>
      <c r="G1" s="51" t="s">
        <v>57</v>
      </c>
      <c r="H1" s="50" t="s">
        <v>58</v>
      </c>
      <c r="L1" s="8" t="s">
        <v>38</v>
      </c>
      <c r="M1" s="3">
        <f>+P1-N7</f>
        <v>0</v>
      </c>
      <c r="N1" s="5" t="s">
        <v>8</v>
      </c>
      <c r="O1" s="6"/>
      <c r="P1" s="7">
        <f>SUM(H7:M7)</f>
        <v>120.69999999999999</v>
      </c>
      <c r="Q1" s="3" t="s">
        <v>35</v>
      </c>
    </row>
    <row r="2" spans="1:17" s="8" customFormat="1" ht="35.25" customHeight="1">
      <c r="A2" s="4"/>
      <c r="B2" s="130" t="s">
        <v>9</v>
      </c>
      <c r="C2" s="130"/>
      <c r="D2" s="130"/>
      <c r="E2" s="129" t="s">
        <v>56</v>
      </c>
      <c r="F2" s="129"/>
      <c r="G2" s="9"/>
      <c r="H2" s="9"/>
      <c r="N2" s="10" t="s">
        <v>10</v>
      </c>
      <c r="O2" s="11"/>
      <c r="P2" s="12"/>
      <c r="Q2" s="3" t="s">
        <v>34</v>
      </c>
    </row>
    <row r="3" spans="1:18" s="8" customFormat="1" ht="35.25" customHeight="1">
      <c r="A3" s="4"/>
      <c r="B3" s="130" t="s">
        <v>33</v>
      </c>
      <c r="C3" s="130"/>
      <c r="D3" s="130"/>
      <c r="E3" s="129" t="s">
        <v>34</v>
      </c>
      <c r="F3" s="129"/>
      <c r="N3" s="10" t="s">
        <v>11</v>
      </c>
      <c r="O3" s="11"/>
      <c r="P3" s="12">
        <f>+O7</f>
        <v>118.69999999999999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28</v>
      </c>
      <c r="H4" s="21">
        <v>1</v>
      </c>
      <c r="I4" s="15"/>
      <c r="J4" s="15"/>
      <c r="K4" s="15"/>
      <c r="L4" s="2"/>
      <c r="M4" s="2"/>
      <c r="N4" s="16" t="s">
        <v>12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13</v>
      </c>
      <c r="C5" s="63"/>
      <c r="D5" s="20"/>
      <c r="E5" s="59">
        <v>8</v>
      </c>
      <c r="F5" s="14"/>
      <c r="G5" s="10" t="s">
        <v>14</v>
      </c>
      <c r="H5" s="21">
        <v>1.11</v>
      </c>
      <c r="N5" s="115" t="s">
        <v>15</v>
      </c>
      <c r="O5" s="115"/>
      <c r="P5" s="22">
        <f>P1-P2-P3-P4</f>
        <v>2</v>
      </c>
      <c r="Q5" s="13"/>
      <c r="R5" s="14"/>
    </row>
    <row r="6" spans="1:19" s="8" customFormat="1" ht="31.5" customHeight="1" thickBot="1" thickTop="1">
      <c r="A6" s="4"/>
      <c r="B6" s="23" t="s">
        <v>16</v>
      </c>
      <c r="C6" s="23"/>
      <c r="D6" s="23"/>
      <c r="E6" s="14"/>
      <c r="F6" s="14"/>
      <c r="G6" s="10" t="s">
        <v>17</v>
      </c>
      <c r="H6" s="24">
        <v>11.11</v>
      </c>
      <c r="R6" s="13"/>
      <c r="S6" s="14"/>
    </row>
    <row r="7" spans="1:16" s="8" customFormat="1" ht="27" customHeight="1" thickBot="1">
      <c r="A7" s="52"/>
      <c r="B7" s="53"/>
      <c r="C7" s="53"/>
      <c r="D7" s="54" t="s">
        <v>36</v>
      </c>
      <c r="E7" s="148" t="s">
        <v>18</v>
      </c>
      <c r="F7" s="149"/>
      <c r="G7" s="25">
        <f aca="true" t="shared" si="0" ref="G7:O7">SUM(G11:G31)</f>
        <v>0</v>
      </c>
      <c r="H7" s="25">
        <f t="shared" si="0"/>
        <v>0</v>
      </c>
      <c r="I7" s="65">
        <f t="shared" si="0"/>
        <v>0</v>
      </c>
      <c r="J7" s="70">
        <f t="shared" si="0"/>
        <v>24</v>
      </c>
      <c r="K7" s="66">
        <f t="shared" si="0"/>
        <v>71.6</v>
      </c>
      <c r="L7" s="66">
        <f t="shared" si="0"/>
        <v>0</v>
      </c>
      <c r="M7" s="66">
        <f t="shared" si="0"/>
        <v>25.1</v>
      </c>
      <c r="N7" s="66">
        <f t="shared" si="0"/>
        <v>120.69999999999999</v>
      </c>
      <c r="O7" s="67">
        <f t="shared" si="0"/>
        <v>118.69999999999999</v>
      </c>
      <c r="P7" s="13">
        <f>+N7-SUM(I7:M7)</f>
        <v>0</v>
      </c>
    </row>
    <row r="8" spans="1:18" ht="36" customHeight="1" thickBot="1" thickTop="1">
      <c r="A8" s="135"/>
      <c r="B8" s="64"/>
      <c r="C8" s="136" t="s">
        <v>20</v>
      </c>
      <c r="D8" s="137" t="s">
        <v>32</v>
      </c>
      <c r="E8" s="106" t="s">
        <v>21</v>
      </c>
      <c r="F8" s="138" t="s">
        <v>42</v>
      </c>
      <c r="G8" s="139" t="s">
        <v>22</v>
      </c>
      <c r="H8" s="142" t="s">
        <v>23</v>
      </c>
      <c r="I8" s="104" t="s">
        <v>45</v>
      </c>
      <c r="J8" s="104" t="s">
        <v>47</v>
      </c>
      <c r="K8" s="104" t="s">
        <v>46</v>
      </c>
      <c r="L8" s="146" t="s">
        <v>43</v>
      </c>
      <c r="M8" s="147"/>
      <c r="N8" s="141" t="s">
        <v>24</v>
      </c>
      <c r="O8" s="145" t="s">
        <v>25</v>
      </c>
      <c r="P8" s="132" t="s">
        <v>26</v>
      </c>
      <c r="R8" s="2"/>
    </row>
    <row r="9" spans="1:18" ht="36" customHeight="1" thickBot="1" thickTop="1">
      <c r="A9" s="124"/>
      <c r="B9" s="64" t="s">
        <v>19</v>
      </c>
      <c r="C9" s="106"/>
      <c r="D9" s="106"/>
      <c r="E9" s="106"/>
      <c r="F9" s="138"/>
      <c r="G9" s="139"/>
      <c r="H9" s="143"/>
      <c r="I9" s="105" t="s">
        <v>45</v>
      </c>
      <c r="J9" s="105"/>
      <c r="K9" s="105" t="s">
        <v>44</v>
      </c>
      <c r="L9" s="133" t="s">
        <v>30</v>
      </c>
      <c r="M9" s="140" t="s">
        <v>31</v>
      </c>
      <c r="N9" s="121"/>
      <c r="O9" s="131"/>
      <c r="P9" s="132"/>
      <c r="R9" s="2"/>
    </row>
    <row r="10" spans="1:18" ht="37.5" customHeight="1" thickBot="1" thickTop="1">
      <c r="A10" s="124"/>
      <c r="B10" s="55"/>
      <c r="C10" s="106"/>
      <c r="D10" s="106"/>
      <c r="E10" s="106"/>
      <c r="F10" s="138"/>
      <c r="G10" s="26" t="s">
        <v>27</v>
      </c>
      <c r="H10" s="144"/>
      <c r="I10" s="105"/>
      <c r="J10" s="105"/>
      <c r="K10" s="105"/>
      <c r="L10" s="134"/>
      <c r="M10" s="114"/>
      <c r="N10" s="121"/>
      <c r="O10" s="131"/>
      <c r="P10" s="132"/>
      <c r="R10" s="2"/>
    </row>
    <row r="11" spans="1:18" ht="30" customHeight="1" thickTop="1">
      <c r="A11" s="27">
        <v>1</v>
      </c>
      <c r="B11" s="47">
        <v>40636</v>
      </c>
      <c r="C11" s="29" t="s">
        <v>59</v>
      </c>
      <c r="D11" s="29" t="s">
        <v>60</v>
      </c>
      <c r="E11" s="69"/>
      <c r="F11" s="69" t="s">
        <v>61</v>
      </c>
      <c r="G11" s="95"/>
      <c r="H11" s="98">
        <f>IF($E$3="si",($H$5/$H$6*G11),IF($E$3="no",G11*$H$4,0))</f>
        <v>0</v>
      </c>
      <c r="I11" s="100"/>
      <c r="J11" s="100"/>
      <c r="K11" s="101">
        <v>18</v>
      </c>
      <c r="L11" s="102"/>
      <c r="M11" s="103"/>
      <c r="N11" s="39">
        <f aca="true" t="shared" si="1" ref="N11:N18">SUM(H11:M11)</f>
        <v>18</v>
      </c>
      <c r="O11" s="40">
        <v>18</v>
      </c>
      <c r="P11" s="41" t="str">
        <f>IF($F11="Milano","X","")</f>
        <v>X</v>
      </c>
      <c r="R11" s="2"/>
    </row>
    <row r="12" spans="1:18" ht="30" customHeight="1">
      <c r="A12" s="42">
        <v>2</v>
      </c>
      <c r="B12" s="47">
        <v>40636</v>
      </c>
      <c r="C12" s="29" t="s">
        <v>59</v>
      </c>
      <c r="D12" s="44" t="s">
        <v>62</v>
      </c>
      <c r="E12" s="69"/>
      <c r="F12" s="69" t="s">
        <v>64</v>
      </c>
      <c r="G12" s="96"/>
      <c r="H12" s="98">
        <f aca="true" t="shared" si="2" ref="H12:H31">IF($E$3="si",($H$5/$H$6*G12),IF($E$3="no",G12*$H$4,0))</f>
        <v>0</v>
      </c>
      <c r="I12" s="100"/>
      <c r="J12" s="100"/>
      <c r="K12" s="101">
        <v>53.6</v>
      </c>
      <c r="L12" s="102"/>
      <c r="M12" s="103"/>
      <c r="N12" s="39">
        <f t="shared" si="1"/>
        <v>53.6</v>
      </c>
      <c r="O12" s="43">
        <v>53.6</v>
      </c>
      <c r="P12" s="41" t="str">
        <f aca="true" t="shared" si="3" ref="P12:P31">IF($F12="Milano","X","")</f>
        <v>X</v>
      </c>
      <c r="R12" s="2"/>
    </row>
    <row r="13" spans="1:18" ht="30" customHeight="1">
      <c r="A13" s="42">
        <v>3</v>
      </c>
      <c r="B13" s="28">
        <v>40648</v>
      </c>
      <c r="C13" s="29" t="s">
        <v>63</v>
      </c>
      <c r="D13" s="29" t="s">
        <v>65</v>
      </c>
      <c r="E13" s="69"/>
      <c r="F13" s="69" t="s">
        <v>64</v>
      </c>
      <c r="G13" s="96"/>
      <c r="H13" s="98">
        <f t="shared" si="2"/>
        <v>0</v>
      </c>
      <c r="I13" s="100"/>
      <c r="J13" s="100"/>
      <c r="K13" s="101"/>
      <c r="L13" s="102"/>
      <c r="M13" s="103">
        <v>18.8</v>
      </c>
      <c r="N13" s="39">
        <f t="shared" si="1"/>
        <v>18.8</v>
      </c>
      <c r="O13" s="43">
        <v>18.8</v>
      </c>
      <c r="P13" s="41" t="str">
        <f t="shared" si="3"/>
        <v>X</v>
      </c>
      <c r="R13" s="2"/>
    </row>
    <row r="14" spans="1:18" ht="30" customHeight="1">
      <c r="A14" s="42">
        <v>4</v>
      </c>
      <c r="B14" s="28">
        <v>40636</v>
      </c>
      <c r="C14" s="29" t="s">
        <v>63</v>
      </c>
      <c r="D14" s="29" t="s">
        <v>66</v>
      </c>
      <c r="E14" s="69"/>
      <c r="F14" s="69" t="s">
        <v>64</v>
      </c>
      <c r="G14" s="96"/>
      <c r="H14" s="98">
        <f t="shared" si="2"/>
        <v>0</v>
      </c>
      <c r="I14" s="100"/>
      <c r="J14" s="100"/>
      <c r="K14" s="101"/>
      <c r="L14" s="102"/>
      <c r="M14" s="103">
        <v>6.3</v>
      </c>
      <c r="N14" s="39">
        <f t="shared" si="1"/>
        <v>6.3</v>
      </c>
      <c r="O14" s="43">
        <v>6.3</v>
      </c>
      <c r="P14" s="41" t="str">
        <f t="shared" si="3"/>
        <v>X</v>
      </c>
      <c r="R14" s="2"/>
    </row>
    <row r="15" spans="1:18" ht="30" customHeight="1">
      <c r="A15" s="42">
        <v>5</v>
      </c>
      <c r="B15" s="28">
        <v>40648</v>
      </c>
      <c r="C15" s="29" t="s">
        <v>63</v>
      </c>
      <c r="D15" s="29" t="s">
        <v>67</v>
      </c>
      <c r="E15" s="69"/>
      <c r="F15" s="69" t="s">
        <v>68</v>
      </c>
      <c r="G15" s="96"/>
      <c r="H15" s="98">
        <f t="shared" si="2"/>
        <v>0</v>
      </c>
      <c r="I15" s="100"/>
      <c r="J15" s="100">
        <v>22</v>
      </c>
      <c r="K15" s="101"/>
      <c r="L15" s="102"/>
      <c r="M15" s="103"/>
      <c r="N15" s="39">
        <f t="shared" si="1"/>
        <v>22</v>
      </c>
      <c r="O15" s="43">
        <v>22</v>
      </c>
      <c r="P15" s="41" t="str">
        <f t="shared" si="3"/>
        <v>X</v>
      </c>
      <c r="R15" s="2"/>
    </row>
    <row r="16" spans="1:18" ht="30" customHeight="1">
      <c r="A16" s="42">
        <v>6</v>
      </c>
      <c r="B16" s="28">
        <v>40648</v>
      </c>
      <c r="C16" s="29" t="s">
        <v>63</v>
      </c>
      <c r="D16" s="29" t="s">
        <v>69</v>
      </c>
      <c r="E16" s="69"/>
      <c r="F16" s="69" t="s">
        <v>64</v>
      </c>
      <c r="G16" s="96"/>
      <c r="H16" s="98">
        <f t="shared" si="2"/>
        <v>0</v>
      </c>
      <c r="I16" s="100"/>
      <c r="J16" s="100">
        <v>2</v>
      </c>
      <c r="K16" s="101"/>
      <c r="L16" s="102"/>
      <c r="M16" s="103"/>
      <c r="N16" s="39">
        <f t="shared" si="1"/>
        <v>2</v>
      </c>
      <c r="O16" s="43"/>
      <c r="P16" s="41" t="str">
        <f t="shared" si="3"/>
        <v>X</v>
      </c>
      <c r="R16" s="2"/>
    </row>
    <row r="17" spans="1:18" ht="30" customHeight="1">
      <c r="A17" s="42">
        <v>7</v>
      </c>
      <c r="B17" s="28"/>
      <c r="C17" s="29"/>
      <c r="D17" s="29"/>
      <c r="E17" s="69"/>
      <c r="F17" s="69"/>
      <c r="G17" s="96"/>
      <c r="H17" s="98">
        <f t="shared" si="2"/>
        <v>0</v>
      </c>
      <c r="I17" s="100"/>
      <c r="J17" s="100"/>
      <c r="K17" s="101"/>
      <c r="L17" s="102"/>
      <c r="M17" s="103"/>
      <c r="N17" s="39">
        <f t="shared" si="1"/>
        <v>0</v>
      </c>
      <c r="O17" s="43"/>
      <c r="P17" s="41">
        <f t="shared" si="3"/>
      </c>
      <c r="R17" s="2"/>
    </row>
    <row r="18" spans="1:18" ht="30" customHeight="1">
      <c r="A18" s="42">
        <v>8</v>
      </c>
      <c r="B18" s="28"/>
      <c r="C18" s="29"/>
      <c r="D18" s="29"/>
      <c r="E18" s="69"/>
      <c r="F18" s="69"/>
      <c r="G18" s="96"/>
      <c r="H18" s="98">
        <f t="shared" si="2"/>
        <v>0</v>
      </c>
      <c r="I18" s="100"/>
      <c r="J18" s="100"/>
      <c r="K18" s="101"/>
      <c r="L18" s="102"/>
      <c r="M18" s="102"/>
      <c r="N18" s="39">
        <f t="shared" si="1"/>
        <v>0</v>
      </c>
      <c r="O18" s="43"/>
      <c r="P18" s="41">
        <f t="shared" si="3"/>
      </c>
      <c r="R18" s="2"/>
    </row>
    <row r="19" spans="1:18" ht="30" customHeight="1">
      <c r="A19" s="42">
        <v>9</v>
      </c>
      <c r="B19" s="28"/>
      <c r="C19" s="29"/>
      <c r="D19" s="44"/>
      <c r="E19" s="69"/>
      <c r="F19" s="69"/>
      <c r="G19" s="97"/>
      <c r="H19" s="98">
        <f t="shared" si="2"/>
        <v>0</v>
      </c>
      <c r="I19" s="100"/>
      <c r="J19" s="100"/>
      <c r="K19" s="101"/>
      <c r="L19" s="102"/>
      <c r="M19" s="102"/>
      <c r="N19" s="39">
        <f aca="true" t="shared" si="4" ref="N19:N31">SUM(H19:M19)</f>
        <v>0</v>
      </c>
      <c r="O19" s="43"/>
      <c r="P19" s="41">
        <f t="shared" si="3"/>
      </c>
      <c r="R19" s="2"/>
    </row>
    <row r="20" spans="1:18" ht="30" customHeight="1">
      <c r="A20" s="42">
        <v>10</v>
      </c>
      <c r="B20" s="28"/>
      <c r="C20" s="29"/>
      <c r="D20" s="44"/>
      <c r="E20" s="69"/>
      <c r="F20" s="69"/>
      <c r="G20" s="97"/>
      <c r="H20" s="98">
        <f t="shared" si="2"/>
        <v>0</v>
      </c>
      <c r="I20" s="100"/>
      <c r="J20" s="100"/>
      <c r="K20" s="101"/>
      <c r="L20" s="102"/>
      <c r="M20" s="102"/>
      <c r="N20" s="39">
        <f t="shared" si="4"/>
        <v>0</v>
      </c>
      <c r="O20" s="43"/>
      <c r="P20" s="41">
        <f t="shared" si="3"/>
      </c>
      <c r="R20" s="2"/>
    </row>
    <row r="21" spans="1:18" ht="30" customHeight="1">
      <c r="A21" s="42">
        <v>11</v>
      </c>
      <c r="B21" s="28"/>
      <c r="C21" s="29"/>
      <c r="D21" s="44"/>
      <c r="E21" s="69"/>
      <c r="F21" s="69"/>
      <c r="G21" s="97"/>
      <c r="H21" s="98">
        <f t="shared" si="2"/>
        <v>0</v>
      </c>
      <c r="I21" s="100"/>
      <c r="J21" s="100"/>
      <c r="K21" s="101"/>
      <c r="L21" s="102"/>
      <c r="M21" s="102"/>
      <c r="N21" s="39">
        <f t="shared" si="4"/>
        <v>0</v>
      </c>
      <c r="O21" s="43"/>
      <c r="P21" s="41">
        <f t="shared" si="3"/>
      </c>
      <c r="R21" s="2"/>
    </row>
    <row r="22" spans="1:18" ht="30" customHeight="1">
      <c r="A22" s="42">
        <v>12</v>
      </c>
      <c r="B22" s="28"/>
      <c r="C22" s="29"/>
      <c r="D22" s="44"/>
      <c r="E22" s="69"/>
      <c r="F22" s="69"/>
      <c r="G22" s="97"/>
      <c r="H22" s="98">
        <f t="shared" si="2"/>
        <v>0</v>
      </c>
      <c r="I22" s="100"/>
      <c r="J22" s="100"/>
      <c r="K22" s="101"/>
      <c r="L22" s="102"/>
      <c r="M22" s="102"/>
      <c r="N22" s="39">
        <f t="shared" si="4"/>
        <v>0</v>
      </c>
      <c r="O22" s="43"/>
      <c r="P22" s="41">
        <f t="shared" si="3"/>
      </c>
      <c r="R22" s="2"/>
    </row>
    <row r="23" spans="1:18" ht="30" customHeight="1">
      <c r="A23" s="42">
        <v>13</v>
      </c>
      <c r="B23" s="28"/>
      <c r="C23" s="29"/>
      <c r="D23" s="44"/>
      <c r="E23" s="69"/>
      <c r="F23" s="69"/>
      <c r="G23" s="97"/>
      <c r="H23" s="98">
        <f t="shared" si="2"/>
        <v>0</v>
      </c>
      <c r="I23" s="100"/>
      <c r="J23" s="100"/>
      <c r="K23" s="101"/>
      <c r="L23" s="102"/>
      <c r="M23" s="102"/>
      <c r="N23" s="39">
        <f t="shared" si="4"/>
        <v>0</v>
      </c>
      <c r="O23" s="43"/>
      <c r="P23" s="41">
        <f t="shared" si="3"/>
      </c>
      <c r="R23" s="2"/>
    </row>
    <row r="24" spans="1:18" ht="30" customHeight="1">
      <c r="A24" s="42">
        <v>14</v>
      </c>
      <c r="B24" s="28"/>
      <c r="C24" s="29"/>
      <c r="D24" s="44"/>
      <c r="E24" s="69"/>
      <c r="F24" s="69"/>
      <c r="G24" s="97"/>
      <c r="H24" s="98">
        <f t="shared" si="2"/>
        <v>0</v>
      </c>
      <c r="I24" s="100"/>
      <c r="J24" s="100"/>
      <c r="K24" s="101"/>
      <c r="L24" s="102"/>
      <c r="M24" s="102"/>
      <c r="N24" s="39">
        <f t="shared" si="4"/>
        <v>0</v>
      </c>
      <c r="O24" s="43"/>
      <c r="P24" s="41">
        <f t="shared" si="3"/>
      </c>
      <c r="R24" s="2"/>
    </row>
    <row r="25" spans="1:18" ht="30" customHeight="1">
      <c r="A25" s="42">
        <v>15</v>
      </c>
      <c r="B25" s="28"/>
      <c r="C25" s="29"/>
      <c r="D25" s="44"/>
      <c r="E25" s="69"/>
      <c r="F25" s="69"/>
      <c r="G25" s="97"/>
      <c r="H25" s="98">
        <f t="shared" si="2"/>
        <v>0</v>
      </c>
      <c r="I25" s="100"/>
      <c r="J25" s="100"/>
      <c r="K25" s="101"/>
      <c r="L25" s="102"/>
      <c r="M25" s="102"/>
      <c r="N25" s="39">
        <f t="shared" si="4"/>
        <v>0</v>
      </c>
      <c r="O25" s="43"/>
      <c r="P25" s="41">
        <f t="shared" si="3"/>
      </c>
      <c r="R25" s="2"/>
    </row>
    <row r="26" spans="1:18" ht="30" customHeight="1">
      <c r="A26" s="42">
        <v>16</v>
      </c>
      <c r="B26" s="28"/>
      <c r="C26" s="29"/>
      <c r="D26" s="44"/>
      <c r="E26" s="69"/>
      <c r="F26" s="69"/>
      <c r="G26" s="97"/>
      <c r="H26" s="98">
        <f t="shared" si="2"/>
        <v>0</v>
      </c>
      <c r="I26" s="100"/>
      <c r="J26" s="100"/>
      <c r="K26" s="101"/>
      <c r="L26" s="102"/>
      <c r="M26" s="102"/>
      <c r="N26" s="39">
        <f t="shared" si="4"/>
        <v>0</v>
      </c>
      <c r="O26" s="43"/>
      <c r="P26" s="41">
        <f t="shared" si="3"/>
      </c>
      <c r="R26" s="2"/>
    </row>
    <row r="27" spans="1:18" ht="30" customHeight="1">
      <c r="A27" s="42">
        <v>17</v>
      </c>
      <c r="B27" s="28"/>
      <c r="C27" s="29"/>
      <c r="D27" s="44"/>
      <c r="E27" s="69"/>
      <c r="F27" s="69"/>
      <c r="G27" s="97"/>
      <c r="H27" s="98">
        <f t="shared" si="2"/>
        <v>0</v>
      </c>
      <c r="I27" s="100"/>
      <c r="J27" s="100"/>
      <c r="K27" s="101"/>
      <c r="L27" s="102"/>
      <c r="M27" s="102"/>
      <c r="N27" s="39">
        <f t="shared" si="4"/>
        <v>0</v>
      </c>
      <c r="O27" s="43"/>
      <c r="P27" s="41">
        <f t="shared" si="3"/>
      </c>
      <c r="R27" s="2"/>
    </row>
    <row r="28" spans="1:18" ht="30" customHeight="1">
      <c r="A28" s="42">
        <v>18</v>
      </c>
      <c r="B28" s="28"/>
      <c r="C28" s="29"/>
      <c r="D28" s="44"/>
      <c r="E28" s="69"/>
      <c r="F28" s="69"/>
      <c r="G28" s="97"/>
      <c r="H28" s="98">
        <f t="shared" si="2"/>
        <v>0</v>
      </c>
      <c r="I28" s="100"/>
      <c r="J28" s="100"/>
      <c r="K28" s="101"/>
      <c r="L28" s="102"/>
      <c r="M28" s="102"/>
      <c r="N28" s="39">
        <f t="shared" si="4"/>
        <v>0</v>
      </c>
      <c r="O28" s="43"/>
      <c r="P28" s="41">
        <f t="shared" si="3"/>
      </c>
      <c r="R28" s="2"/>
    </row>
    <row r="29" spans="1:18" ht="30" customHeight="1">
      <c r="A29" s="42">
        <v>19</v>
      </c>
      <c r="B29" s="28"/>
      <c r="C29" s="29"/>
      <c r="D29" s="44"/>
      <c r="E29" s="69"/>
      <c r="F29" s="69"/>
      <c r="G29" s="97"/>
      <c r="H29" s="98">
        <f t="shared" si="2"/>
        <v>0</v>
      </c>
      <c r="I29" s="100"/>
      <c r="J29" s="100"/>
      <c r="K29" s="101"/>
      <c r="L29" s="102"/>
      <c r="M29" s="102"/>
      <c r="N29" s="39">
        <f t="shared" si="4"/>
        <v>0</v>
      </c>
      <c r="O29" s="43"/>
      <c r="P29" s="41">
        <f t="shared" si="3"/>
      </c>
      <c r="R29" s="2"/>
    </row>
    <row r="30" spans="1:18" ht="30" customHeight="1">
      <c r="A30" s="42">
        <v>20</v>
      </c>
      <c r="B30" s="28"/>
      <c r="C30" s="29"/>
      <c r="D30" s="44"/>
      <c r="E30" s="69"/>
      <c r="F30" s="69"/>
      <c r="G30" s="97"/>
      <c r="H30" s="98">
        <f t="shared" si="2"/>
        <v>0</v>
      </c>
      <c r="I30" s="100"/>
      <c r="J30" s="100"/>
      <c r="K30" s="101"/>
      <c r="L30" s="102"/>
      <c r="M30" s="102"/>
      <c r="N30" s="39">
        <f t="shared" si="4"/>
        <v>0</v>
      </c>
      <c r="O30" s="43"/>
      <c r="P30" s="41">
        <f t="shared" si="3"/>
      </c>
      <c r="R30" s="2"/>
    </row>
    <row r="31" spans="1:18" ht="30" customHeight="1">
      <c r="A31" s="42">
        <v>21</v>
      </c>
      <c r="B31" s="28"/>
      <c r="C31" s="29"/>
      <c r="D31" s="44"/>
      <c r="E31" s="69"/>
      <c r="F31" s="69"/>
      <c r="G31" s="97"/>
      <c r="H31" s="98">
        <f t="shared" si="2"/>
        <v>0</v>
      </c>
      <c r="I31" s="100"/>
      <c r="J31" s="100"/>
      <c r="K31" s="101"/>
      <c r="L31" s="102"/>
      <c r="M31" s="102"/>
      <c r="N31" s="39">
        <f t="shared" si="4"/>
        <v>0</v>
      </c>
      <c r="O31" s="43"/>
      <c r="P31" s="41">
        <f t="shared" si="3"/>
      </c>
      <c r="R31" s="2"/>
    </row>
    <row r="33" spans="1:17" ht="18.75">
      <c r="A33" s="60"/>
      <c r="B33" s="61"/>
      <c r="C33" s="61"/>
      <c r="D33" s="61"/>
      <c r="E33" s="61"/>
      <c r="F33" s="61"/>
      <c r="G33" s="61"/>
      <c r="H33" s="61"/>
      <c r="I33" s="61"/>
      <c r="J33" s="99"/>
      <c r="K33" s="99"/>
      <c r="L33" s="61"/>
      <c r="M33" s="61"/>
      <c r="N33" s="61"/>
      <c r="O33" s="61"/>
      <c r="P33" s="99"/>
      <c r="Q33" s="3"/>
    </row>
    <row r="34" spans="1:17" ht="18.75">
      <c r="A34" s="79"/>
      <c r="B34" s="80"/>
      <c r="C34" s="81"/>
      <c r="D34" s="82"/>
      <c r="E34" s="82"/>
      <c r="F34" s="83"/>
      <c r="G34" s="84"/>
      <c r="H34" s="85"/>
      <c r="I34" s="86"/>
      <c r="J34" s="99"/>
      <c r="K34" s="99"/>
      <c r="L34" s="86"/>
      <c r="M34" s="86"/>
      <c r="N34" s="87"/>
      <c r="O34" s="88"/>
      <c r="P34" s="99"/>
      <c r="Q34" s="3"/>
    </row>
    <row r="35" spans="1:17" ht="18.75">
      <c r="A35" s="60"/>
      <c r="B35" s="73" t="s">
        <v>50</v>
      </c>
      <c r="C35" s="73"/>
      <c r="D35" s="73"/>
      <c r="E35" s="61"/>
      <c r="F35" s="61"/>
      <c r="G35" s="73" t="s">
        <v>52</v>
      </c>
      <c r="H35" s="73"/>
      <c r="I35" s="73"/>
      <c r="J35" s="99"/>
      <c r="K35" s="99"/>
      <c r="L35" s="73" t="s">
        <v>51</v>
      </c>
      <c r="M35" s="73"/>
      <c r="N35" s="73"/>
      <c r="O35" s="61"/>
      <c r="P35" s="99"/>
      <c r="Q35" s="3"/>
    </row>
    <row r="36" spans="1:17" ht="18.75">
      <c r="A36" s="60"/>
      <c r="B36" s="61"/>
      <c r="C36" s="61"/>
      <c r="D36" s="61"/>
      <c r="E36" s="61"/>
      <c r="F36" s="61"/>
      <c r="G36" s="61"/>
      <c r="H36" s="61"/>
      <c r="I36" s="61"/>
      <c r="J36" s="99"/>
      <c r="K36" s="99"/>
      <c r="L36" s="61"/>
      <c r="M36" s="61"/>
      <c r="N36" s="61"/>
      <c r="O36" s="61"/>
      <c r="P36" s="99"/>
      <c r="Q36" s="3"/>
    </row>
    <row r="37" spans="1:17" ht="18.75">
      <c r="A37" s="60"/>
      <c r="B37" s="61"/>
      <c r="C37" s="61"/>
      <c r="D37" s="61"/>
      <c r="E37" s="61"/>
      <c r="F37" s="61"/>
      <c r="G37" s="61"/>
      <c r="H37" s="61"/>
      <c r="I37" s="61"/>
      <c r="J37" s="99"/>
      <c r="K37" s="99"/>
      <c r="L37" s="61"/>
      <c r="M37" s="61"/>
      <c r="N37" s="61"/>
      <c r="O37" s="61"/>
      <c r="P37" s="99"/>
      <c r="Q37" s="3"/>
    </row>
  </sheetData>
  <sheetProtection/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H8:H10"/>
    <mergeCell ref="O8:O10"/>
    <mergeCell ref="J8:J10"/>
    <mergeCell ref="A8:A10"/>
    <mergeCell ref="C8:C10"/>
    <mergeCell ref="D8:D10"/>
    <mergeCell ref="E8:E10"/>
    <mergeCell ref="F8:F10"/>
    <mergeCell ref="G8:G9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34 N11:N31">
      <formula1>0</formula1>
    </dataValidation>
    <dataValidation type="decimal" operator="greaterThanOrEqual" allowBlank="1" showErrorMessage="1" errorTitle="Valore" error="Inserire un numero maggiore o uguale a 0 (zero)!" sqref="H34:M34 H12:J31 H11:K11 K17:K31 L11:M31">
      <formula1>0</formula1>
    </dataValidation>
    <dataValidation type="textLength" operator="greaterThan" allowBlank="1" showErrorMessage="1" sqref="D34:E34 F19:F31">
      <formula1>1</formula1>
    </dataValidation>
    <dataValidation type="textLength" operator="greaterThan" sqref="F34 G19:G31">
      <formula1>1</formula1>
    </dataValidation>
    <dataValidation type="date" operator="greaterThanOrEqual" showErrorMessage="1" errorTitle="Data" error="Inserire una data superiore al 1/11/2000" sqref="B34 B11:B12">
      <formula1>36831</formula1>
    </dataValidation>
    <dataValidation type="textLength" operator="greaterThan" allowBlank="1" sqref="C34 D12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28" r:id="rId3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Lucia</cp:lastModifiedBy>
  <cp:lastPrinted>2011-05-13T12:54:45Z</cp:lastPrinted>
  <dcterms:created xsi:type="dcterms:W3CDTF">2007-03-06T14:42:56Z</dcterms:created>
  <dcterms:modified xsi:type="dcterms:W3CDTF">2011-05-16T08:46:23Z</dcterms:modified>
  <cp:category/>
  <cp:version/>
  <cp:contentType/>
  <cp:contentStatus/>
  <cp:revision>1</cp:revision>
</cp:coreProperties>
</file>