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Estero'!$A$1:$R$41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 l="1"/>
  <c r="H11" i="1"/>
  <c r="H11" i="3"/>
  <c r="H123" i="1"/>
  <c r="N123" s="1"/>
  <c r="P129"/>
  <c r="H129"/>
  <c r="N129" s="1"/>
  <c r="O7" i="3"/>
  <c r="P3" s="1"/>
  <c r="M7"/>
  <c r="L7"/>
  <c r="K7"/>
  <c r="J7"/>
  <c r="I7"/>
  <c r="G7"/>
  <c r="H21"/>
  <c r="H32"/>
  <c r="N32" s="1"/>
  <c r="P36"/>
  <c r="H36"/>
  <c r="N36" s="1"/>
  <c r="P35"/>
  <c r="H35"/>
  <c r="N35" s="1"/>
  <c r="P34"/>
  <c r="H34"/>
  <c r="N34" s="1"/>
  <c r="P33"/>
  <c r="H33"/>
  <c r="N33" s="1"/>
  <c r="P32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N25"/>
  <c r="H25"/>
  <c r="P24"/>
  <c r="H24"/>
  <c r="N24" s="1"/>
  <c r="P23"/>
  <c r="H23"/>
  <c r="N23" s="1"/>
  <c r="P22"/>
  <c r="H22"/>
  <c r="N22" s="1"/>
  <c r="N11" i="1"/>
  <c r="H128"/>
  <c r="H127"/>
  <c r="N127" s="1"/>
  <c r="H126"/>
  <c r="N126" s="1"/>
  <c r="H125"/>
  <c r="N125" s="1"/>
  <c r="H124"/>
  <c r="H122"/>
  <c r="N122" s="1"/>
  <c r="H121"/>
  <c r="N121" s="1"/>
  <c r="H120"/>
  <c r="N120" s="1"/>
  <c r="H119"/>
  <c r="H118"/>
  <c r="N118" s="1"/>
  <c r="H117"/>
  <c r="N117" s="1"/>
  <c r="H116"/>
  <c r="N116" s="1"/>
  <c r="H115"/>
  <c r="H114"/>
  <c r="N114" s="1"/>
  <c r="H113"/>
  <c r="N113" s="1"/>
  <c r="H112"/>
  <c r="N112" s="1"/>
  <c r="H111"/>
  <c r="H110"/>
  <c r="N110" s="1"/>
  <c r="H109"/>
  <c r="N109" s="1"/>
  <c r="H108"/>
  <c r="N108" s="1"/>
  <c r="H107"/>
  <c r="H106"/>
  <c r="N106" s="1"/>
  <c r="H105"/>
  <c r="N105" s="1"/>
  <c r="H104"/>
  <c r="N104" s="1"/>
  <c r="H103"/>
  <c r="H102"/>
  <c r="N102" s="1"/>
  <c r="H101"/>
  <c r="N101" s="1"/>
  <c r="H100"/>
  <c r="N100" s="1"/>
  <c r="H99"/>
  <c r="H98"/>
  <c r="N98" s="1"/>
  <c r="H97"/>
  <c r="N97" s="1"/>
  <c r="H96"/>
  <c r="N96" s="1"/>
  <c r="H95"/>
  <c r="H94"/>
  <c r="N94" s="1"/>
  <c r="H93"/>
  <c r="N93" s="1"/>
  <c r="H92"/>
  <c r="N92" s="1"/>
  <c r="H91"/>
  <c r="H90"/>
  <c r="N90" s="1"/>
  <c r="H89"/>
  <c r="N89" s="1"/>
  <c r="H88"/>
  <c r="N88" s="1"/>
  <c r="H87"/>
  <c r="H86"/>
  <c r="N86" s="1"/>
  <c r="H85"/>
  <c r="N85" s="1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128"/>
  <c r="N128"/>
  <c r="P127"/>
  <c r="P126"/>
  <c r="P125"/>
  <c r="P124"/>
  <c r="N124"/>
  <c r="P123"/>
  <c r="P122"/>
  <c r="P121"/>
  <c r="P120"/>
  <c r="P119"/>
  <c r="N119"/>
  <c r="P118"/>
  <c r="P117"/>
  <c r="P116"/>
  <c r="P115"/>
  <c r="N115"/>
  <c r="P114"/>
  <c r="P113"/>
  <c r="P112"/>
  <c r="P111"/>
  <c r="N111"/>
  <c r="P110"/>
  <c r="P109"/>
  <c r="P108"/>
  <c r="P107"/>
  <c r="N107"/>
  <c r="P106"/>
  <c r="P105"/>
  <c r="P104"/>
  <c r="P103"/>
  <c r="N103"/>
  <c r="P102"/>
  <c r="P101"/>
  <c r="P100"/>
  <c r="P99"/>
  <c r="N99"/>
  <c r="P98"/>
  <c r="P97"/>
  <c r="P96"/>
  <c r="P95"/>
  <c r="N95"/>
  <c r="P94"/>
  <c r="P93"/>
  <c r="P92"/>
  <c r="P91"/>
  <c r="N91"/>
  <c r="P90"/>
  <c r="P89"/>
  <c r="P88"/>
  <c r="P87"/>
  <c r="N87"/>
  <c r="P86"/>
  <c r="P85"/>
  <c r="P84"/>
  <c r="P21" i="3"/>
  <c r="N2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0" i="3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 l="1"/>
  <c r="P1" s="1"/>
  <c r="P5" s="1"/>
  <c r="N73" i="1"/>
  <c r="N7" s="1"/>
  <c r="P20" i="3"/>
  <c r="N20"/>
  <c r="P19"/>
  <c r="N19"/>
  <c r="P18"/>
  <c r="N18"/>
  <c r="P17"/>
  <c r="N17"/>
  <c r="P16"/>
  <c r="N16"/>
  <c r="P15"/>
  <c r="N15"/>
  <c r="P14"/>
  <c r="N14"/>
  <c r="N7" s="1"/>
  <c r="P13"/>
  <c r="N1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<sst xmlns="http://schemas.openxmlformats.org/spreadsheetml/2006/main" count="144" uniqueCount="60">
  <si>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</si>
  <si>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</si>
  <si>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</si>
  <si>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</si>
  <si>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</si>
  <si>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</si>
  <si>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</si>
  <si>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</si>
  <si>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</si>
  <si>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</si>
  <si>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</si>
  <si>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</si>
  <si>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</si>
  <si>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</si>
  <si>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</si>
  <si>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</si>
  <si>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</si>
  <si>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</si>
  <si>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</si>
  <si>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</si>
  <si>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</si>
  <si>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</si>
  <si>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</si>
  <si>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</si>
  <si>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</si>
  <si>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</si>
  <si>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</si>
  <si>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</si>
  <si>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</si>
  <si>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</si>
  <si>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</si>
  <si>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</si>
  <si>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</si>
  <si>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</si>
  <si>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</si>
  <si>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</si>
  <si>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</si>
  <si>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</si>
  <si>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</si>
  <si>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</si>
  <si>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</si>
  <si>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</si>
  <si>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</si>
  <si>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</si>
  <si>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</si>
  <si>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</si>
  <si>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trasferta bruxelles</t>
  </si>
  <si>
    <t>bruxelles</t>
  </si>
  <si>
    <t>visita Sud Korea</t>
  </si>
  <si>
    <t>Milano</t>
  </si>
  <si>
    <t>trasferta riga</t>
  </si>
  <si>
    <t>milano</t>
  </si>
  <si>
    <t>Massimiliano Luppi</t>
  </si>
  <si>
    <t>lettonia</t>
  </si>
  <si>
    <t>lat</t>
  </si>
  <si>
    <t>prelievo 100 lat</t>
  </si>
  <si>
    <t>(importi in Valuta LAT)</t>
  </si>
  <si>
    <t>Novembre</t>
  </si>
  <si>
    <t>11 02</t>
  </si>
  <si>
    <t>restituzione contanti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</si>
</sst>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R5" sqref="R5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52</v>
      </c>
      <c r="E1" s="112"/>
      <c r="F1" s="51" t="s">
        <v>57</v>
      </c>
      <c r="G1" s="50" t="s">
        <v>58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94.1</v>
      </c>
      <c r="Q1" s="3" t="s">
        <v>28</v>
      </c>
      <c r="R1" s="8">
        <f>SUM(R12:R15)</f>
        <v>133.59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100</v>
      </c>
      <c r="Q3" s="13"/>
      <c r="R3" s="8">
        <f>R11</f>
        <v>141.99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4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-5.9000000000000057</v>
      </c>
      <c r="Q5" s="13"/>
      <c r="R5" s="8">
        <f>R1-R3</f>
        <v>-8.4000000000000057</v>
      </c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SUM(G11:G36)</f>
        <v>0</v>
      </c>
      <c r="H7" s="97">
        <f t="shared" si="0"/>
        <v>0</v>
      </c>
      <c r="I7" s="81">
        <f t="shared" si="0"/>
        <v>0</v>
      </c>
      <c r="J7" s="81">
        <f t="shared" si="0"/>
        <v>87</v>
      </c>
      <c r="K7" s="81">
        <f t="shared" si="0"/>
        <v>0</v>
      </c>
      <c r="L7" s="81">
        <f t="shared" si="0"/>
        <v>0</v>
      </c>
      <c r="M7" s="82">
        <f t="shared" si="0"/>
        <v>7.1</v>
      </c>
      <c r="N7" s="80">
        <f t="shared" si="0"/>
        <v>94.1</v>
      </c>
      <c r="O7" s="83">
        <f t="shared" si="0"/>
        <v>100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40869</v>
      </c>
      <c r="C11" s="29" t="s">
        <v>55</v>
      </c>
      <c r="D11" s="30" t="s">
        <v>50</v>
      </c>
      <c r="E11" s="30" t="s">
        <v>53</v>
      </c>
      <c r="F11" s="31" t="s">
        <v>54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>
        <v>100</v>
      </c>
      <c r="P11" s="41"/>
      <c r="Q11" s="2"/>
      <c r="R11" s="74">
        <v>141.99</v>
      </c>
    </row>
    <row r="12" spans="1:18" ht="30" customHeight="1">
      <c r="A12" s="42">
        <v>2</v>
      </c>
      <c r="B12" s="47">
        <v>40869</v>
      </c>
      <c r="C12" s="44"/>
      <c r="D12" s="30" t="s">
        <v>50</v>
      </c>
      <c r="E12" s="30" t="s">
        <v>53</v>
      </c>
      <c r="F12" s="31" t="s">
        <v>54</v>
      </c>
      <c r="G12" s="32"/>
      <c r="H12" s="33">
        <f>IF($D$3="si",($G$5/$G$6*G12),IF($D$3="no",G12*$G$4,0))</f>
        <v>0</v>
      </c>
      <c r="I12" s="34"/>
      <c r="J12" s="35">
        <v>27</v>
      </c>
      <c r="K12" s="68"/>
      <c r="L12" s="37"/>
      <c r="M12" s="38"/>
      <c r="N12" s="39">
        <f>SUM(H12:M12)</f>
        <v>27</v>
      </c>
      <c r="O12" s="43"/>
      <c r="P12" s="41"/>
      <c r="Q12" s="2"/>
      <c r="R12" s="74">
        <v>38.33</v>
      </c>
    </row>
    <row r="13" spans="1:18" ht="30" customHeight="1">
      <c r="A13" s="42">
        <v>3</v>
      </c>
      <c r="B13" s="28">
        <v>40869</v>
      </c>
      <c r="C13" s="29"/>
      <c r="D13" s="30" t="s">
        <v>50</v>
      </c>
      <c r="E13" s="30" t="s">
        <v>53</v>
      </c>
      <c r="F13" s="31" t="s">
        <v>54</v>
      </c>
      <c r="G13" s="32"/>
      <c r="H13" s="33">
        <f t="shared" ref="H13:H20" si="1">IF($D$3="si",($G$5/$G$6*G13),IF($D$3="no",G13*$G$4,0))</f>
        <v>0</v>
      </c>
      <c r="I13" s="34"/>
      <c r="J13" s="35"/>
      <c r="K13" s="68"/>
      <c r="L13" s="37"/>
      <c r="M13" s="38">
        <v>3.6</v>
      </c>
      <c r="N13" s="39">
        <f t="shared" ref="N13:N20" si="2">SUM(H13:M13)</f>
        <v>3.6</v>
      </c>
      <c r="O13" s="43"/>
      <c r="P13" s="41" t="str">
        <f t="shared" ref="P13:P20" si="3">IF(F13="Milano","X","")</f>
        <v/>
      </c>
      <c r="Q13" s="2"/>
      <c r="R13" s="75">
        <v>5.1100000000000003</v>
      </c>
    </row>
    <row r="14" spans="1:18" ht="30" customHeight="1">
      <c r="A14" s="42">
        <v>4</v>
      </c>
      <c r="B14" s="28">
        <v>40869</v>
      </c>
      <c r="C14" s="29"/>
      <c r="D14" s="30" t="s">
        <v>50</v>
      </c>
      <c r="E14" s="30" t="s">
        <v>53</v>
      </c>
      <c r="F14" s="31" t="s">
        <v>54</v>
      </c>
      <c r="G14" s="32"/>
      <c r="H14" s="33">
        <f t="shared" si="1"/>
        <v>0</v>
      </c>
      <c r="I14" s="34"/>
      <c r="J14" s="35"/>
      <c r="K14" s="68"/>
      <c r="L14" s="37"/>
      <c r="M14" s="38">
        <v>3.5</v>
      </c>
      <c r="N14" s="39">
        <f t="shared" si="2"/>
        <v>3.5</v>
      </c>
      <c r="O14" s="43"/>
      <c r="P14" s="41" t="str">
        <f t="shared" si="3"/>
        <v/>
      </c>
      <c r="Q14" s="2"/>
      <c r="R14" s="76">
        <v>4.96</v>
      </c>
    </row>
    <row r="15" spans="1:18" ht="30" customHeight="1">
      <c r="A15" s="42">
        <v>5</v>
      </c>
      <c r="B15" s="28"/>
      <c r="C15" s="29" t="s">
        <v>59</v>
      </c>
      <c r="D15" s="30" t="s">
        <v>50</v>
      </c>
      <c r="E15" s="30" t="s">
        <v>53</v>
      </c>
      <c r="F15" s="31" t="s">
        <v>54</v>
      </c>
      <c r="G15" s="32"/>
      <c r="H15" s="33">
        <f t="shared" si="1"/>
        <v>0</v>
      </c>
      <c r="I15" s="34"/>
      <c r="J15" s="35">
        <v>60</v>
      </c>
      <c r="K15" s="68"/>
      <c r="L15" s="37"/>
      <c r="M15" s="38"/>
      <c r="N15" s="39">
        <f t="shared" si="2"/>
        <v>60</v>
      </c>
      <c r="O15" s="43"/>
      <c r="P15" s="41" t="str">
        <f t="shared" si="3"/>
        <v/>
      </c>
      <c r="Q15" s="2"/>
      <c r="R15" s="77">
        <v>85.19</v>
      </c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30</v>
      </c>
      <c r="B21" s="47"/>
      <c r="C21" s="44"/>
      <c r="D21" s="49"/>
      <c r="E21" s="45"/>
      <c r="F21" s="46"/>
      <c r="G21" s="32"/>
      <c r="H21" s="33">
        <f>IF($D$3="si",($G$5/$G$6*G21),IF($D$3="no",G21*$G$4,0))</f>
        <v>0</v>
      </c>
      <c r="I21" s="48"/>
      <c r="J21" s="36"/>
      <c r="K21" s="37"/>
      <c r="L21" s="37"/>
      <c r="M21" s="38"/>
      <c r="N21" s="39">
        <f t="shared" ref="N21" si="4">SUM(H21:M21)</f>
        <v>0</v>
      </c>
      <c r="O21" s="43"/>
      <c r="P21" s="41" t="str">
        <f t="shared" ref="P21" si="5">IF(F21="Milano","X","")</f>
        <v/>
      </c>
      <c r="Q21" s="2"/>
      <c r="R21" s="76"/>
    </row>
    <row r="22" spans="1:18" ht="30" customHeight="1">
      <c r="A22" s="42">
        <v>31</v>
      </c>
      <c r="B22" s="47"/>
      <c r="C22" s="44"/>
      <c r="D22" s="49"/>
      <c r="E22" s="45"/>
      <c r="F22" s="46"/>
      <c r="G22" s="32"/>
      <c r="H22" s="33">
        <f t="shared" ref="H22:H36" si="6">IF($D$3="si",($G$5/$G$6*G22),IF($D$3="no",G22*$G$4,0))</f>
        <v>0</v>
      </c>
      <c r="I22" s="48"/>
      <c r="J22" s="36"/>
      <c r="K22" s="37"/>
      <c r="L22" s="37"/>
      <c r="M22" s="38"/>
      <c r="N22" s="39">
        <f t="shared" ref="N22:N36" si="7">SUM(H22:M22)</f>
        <v>0</v>
      </c>
      <c r="O22" s="43"/>
      <c r="P22" s="41" t="str">
        <f t="shared" ref="P22:P36" si="8">IF(F22="Milano","X","")</f>
        <v/>
      </c>
      <c r="Q22" s="2"/>
      <c r="R22" s="76"/>
    </row>
    <row r="23" spans="1:18" ht="30" customHeight="1">
      <c r="A23" s="42">
        <v>32</v>
      </c>
      <c r="B23" s="47"/>
      <c r="C23" s="44"/>
      <c r="D23" s="49"/>
      <c r="E23" s="45"/>
      <c r="F23" s="46"/>
      <c r="G23" s="32"/>
      <c r="H23" s="33">
        <f t="shared" si="6"/>
        <v>0</v>
      </c>
      <c r="I23" s="48"/>
      <c r="J23" s="36"/>
      <c r="K23" s="37"/>
      <c r="L23" s="37"/>
      <c r="M23" s="38"/>
      <c r="N23" s="39">
        <f t="shared" si="7"/>
        <v>0</v>
      </c>
      <c r="O23" s="43"/>
      <c r="P23" s="41" t="str">
        <f t="shared" si="8"/>
        <v/>
      </c>
      <c r="Q23" s="2"/>
      <c r="R23" s="76"/>
    </row>
    <row r="24" spans="1:18" ht="30" customHeight="1">
      <c r="A24" s="42">
        <v>33</v>
      </c>
      <c r="B24" s="47"/>
      <c r="C24" s="44"/>
      <c r="D24" s="49"/>
      <c r="E24" s="45"/>
      <c r="F24" s="46"/>
      <c r="G24" s="32"/>
      <c r="H24" s="33">
        <f t="shared" si="6"/>
        <v>0</v>
      </c>
      <c r="I24" s="48"/>
      <c r="J24" s="36"/>
      <c r="K24" s="37"/>
      <c r="L24" s="37"/>
      <c r="M24" s="38"/>
      <c r="N24" s="39">
        <f t="shared" si="7"/>
        <v>0</v>
      </c>
      <c r="O24" s="43"/>
      <c r="P24" s="41" t="str">
        <f t="shared" si="8"/>
        <v/>
      </c>
      <c r="Q24" s="2"/>
      <c r="R24" s="76"/>
    </row>
    <row r="25" spans="1:18" ht="30" customHeight="1">
      <c r="A25" s="42">
        <v>34</v>
      </c>
      <c r="B25" s="47"/>
      <c r="C25" s="44"/>
      <c r="D25" s="49"/>
      <c r="E25" s="45"/>
      <c r="F25" s="46"/>
      <c r="G25" s="32"/>
      <c r="H25" s="33">
        <f t="shared" si="6"/>
        <v>0</v>
      </c>
      <c r="I25" s="48"/>
      <c r="J25" s="36"/>
      <c r="K25" s="37"/>
      <c r="L25" s="37"/>
      <c r="M25" s="38"/>
      <c r="N25" s="39">
        <f t="shared" si="7"/>
        <v>0</v>
      </c>
      <c r="O25" s="43"/>
      <c r="P25" s="41" t="str">
        <f t="shared" si="8"/>
        <v/>
      </c>
      <c r="Q25" s="2"/>
      <c r="R25" s="76"/>
    </row>
    <row r="26" spans="1:18" ht="30" customHeight="1">
      <c r="A26" s="42">
        <v>35</v>
      </c>
      <c r="B26" s="47"/>
      <c r="C26" s="44"/>
      <c r="D26" s="49"/>
      <c r="E26" s="45"/>
      <c r="F26" s="46"/>
      <c r="G26" s="32"/>
      <c r="H26" s="33">
        <f t="shared" si="6"/>
        <v>0</v>
      </c>
      <c r="I26" s="48"/>
      <c r="J26" s="36"/>
      <c r="K26" s="37"/>
      <c r="L26" s="37"/>
      <c r="M26" s="38"/>
      <c r="N26" s="39">
        <f t="shared" si="7"/>
        <v>0</v>
      </c>
      <c r="O26" s="43"/>
      <c r="P26" s="41" t="str">
        <f t="shared" si="8"/>
        <v/>
      </c>
      <c r="Q26" s="2"/>
      <c r="R26" s="76"/>
    </row>
    <row r="27" spans="1:18" ht="30" customHeight="1">
      <c r="A27" s="42">
        <v>36</v>
      </c>
      <c r="B27" s="47"/>
      <c r="C27" s="44"/>
      <c r="D27" s="49"/>
      <c r="E27" s="45"/>
      <c r="F27" s="46"/>
      <c r="G27" s="32"/>
      <c r="H27" s="33">
        <f t="shared" si="6"/>
        <v>0</v>
      </c>
      <c r="I27" s="48"/>
      <c r="J27" s="36"/>
      <c r="K27" s="37"/>
      <c r="L27" s="37"/>
      <c r="M27" s="38"/>
      <c r="N27" s="39">
        <f t="shared" si="7"/>
        <v>0</v>
      </c>
      <c r="O27" s="43"/>
      <c r="P27" s="41" t="str">
        <f t="shared" si="8"/>
        <v/>
      </c>
      <c r="Q27" s="2"/>
      <c r="R27" s="76"/>
    </row>
    <row r="28" spans="1:18" ht="30" customHeight="1">
      <c r="A28" s="42">
        <v>37</v>
      </c>
      <c r="B28" s="47"/>
      <c r="C28" s="44"/>
      <c r="D28" s="49"/>
      <c r="E28" s="45"/>
      <c r="F28" s="46"/>
      <c r="G28" s="32"/>
      <c r="H28" s="33">
        <f t="shared" si="6"/>
        <v>0</v>
      </c>
      <c r="I28" s="48"/>
      <c r="J28" s="36"/>
      <c r="K28" s="37"/>
      <c r="L28" s="37"/>
      <c r="M28" s="38"/>
      <c r="N28" s="39">
        <f t="shared" si="7"/>
        <v>0</v>
      </c>
      <c r="O28" s="43"/>
      <c r="P28" s="41" t="str">
        <f t="shared" si="8"/>
        <v/>
      </c>
      <c r="Q28" s="2"/>
      <c r="R28" s="76"/>
    </row>
    <row r="29" spans="1:18" ht="30" customHeight="1">
      <c r="A29" s="42">
        <v>38</v>
      </c>
      <c r="B29" s="47"/>
      <c r="C29" s="44"/>
      <c r="D29" s="49"/>
      <c r="E29" s="45"/>
      <c r="F29" s="46"/>
      <c r="G29" s="32"/>
      <c r="H29" s="33">
        <f t="shared" si="6"/>
        <v>0</v>
      </c>
      <c r="I29" s="48"/>
      <c r="J29" s="36"/>
      <c r="K29" s="37"/>
      <c r="L29" s="37"/>
      <c r="M29" s="38"/>
      <c r="N29" s="39">
        <f t="shared" si="7"/>
        <v>0</v>
      </c>
      <c r="O29" s="43"/>
      <c r="P29" s="41" t="str">
        <f t="shared" si="8"/>
        <v/>
      </c>
      <c r="Q29" s="2"/>
      <c r="R29" s="76"/>
    </row>
    <row r="30" spans="1:18" ht="30" customHeight="1">
      <c r="A30" s="42">
        <v>39</v>
      </c>
      <c r="B30" s="47"/>
      <c r="C30" s="44"/>
      <c r="D30" s="49"/>
      <c r="E30" s="45"/>
      <c r="F30" s="46"/>
      <c r="G30" s="32"/>
      <c r="H30" s="33">
        <f t="shared" si="6"/>
        <v>0</v>
      </c>
      <c r="I30" s="48"/>
      <c r="J30" s="36"/>
      <c r="K30" s="37"/>
      <c r="L30" s="37"/>
      <c r="M30" s="38"/>
      <c r="N30" s="39">
        <f t="shared" si="7"/>
        <v>0</v>
      </c>
      <c r="O30" s="43"/>
      <c r="P30" s="41" t="str">
        <f t="shared" si="8"/>
        <v/>
      </c>
      <c r="Q30" s="2"/>
      <c r="R30" s="76"/>
    </row>
    <row r="31" spans="1:18" ht="30" customHeight="1">
      <c r="A31" s="42">
        <v>40</v>
      </c>
      <c r="B31" s="47"/>
      <c r="C31" s="44"/>
      <c r="D31" s="49"/>
      <c r="E31" s="45"/>
      <c r="F31" s="46"/>
      <c r="G31" s="32"/>
      <c r="H31" s="33">
        <f t="shared" si="6"/>
        <v>0</v>
      </c>
      <c r="I31" s="48"/>
      <c r="J31" s="36"/>
      <c r="K31" s="37"/>
      <c r="L31" s="37"/>
      <c r="M31" s="38"/>
      <c r="N31" s="39">
        <f t="shared" si="7"/>
        <v>0</v>
      </c>
      <c r="O31" s="43"/>
      <c r="P31" s="41" t="str">
        <f t="shared" si="8"/>
        <v/>
      </c>
      <c r="Q31" s="2"/>
      <c r="R31" s="76"/>
    </row>
    <row r="32" spans="1:18" ht="30" customHeight="1">
      <c r="A32" s="42">
        <v>41</v>
      </c>
      <c r="B32" s="47"/>
      <c r="C32" s="44"/>
      <c r="D32" s="49"/>
      <c r="E32" s="45"/>
      <c r="F32" s="46"/>
      <c r="G32" s="32"/>
      <c r="H32" s="33">
        <f>IF($D$3="si",($G$5/$G$6*G32),IF($D$3="no",G32*$G$4,0))</f>
        <v>0</v>
      </c>
      <c r="I32" s="48"/>
      <c r="J32" s="36"/>
      <c r="K32" s="37"/>
      <c r="L32" s="37"/>
      <c r="M32" s="38"/>
      <c r="N32" s="39">
        <f t="shared" si="7"/>
        <v>0</v>
      </c>
      <c r="O32" s="43"/>
      <c r="P32" s="41" t="str">
        <f t="shared" si="8"/>
        <v/>
      </c>
      <c r="Q32" s="2"/>
      <c r="R32" s="76"/>
    </row>
    <row r="33" spans="1:18" ht="30" customHeight="1">
      <c r="A33" s="42">
        <v>42</v>
      </c>
      <c r="B33" s="47"/>
      <c r="C33" s="44"/>
      <c r="D33" s="49"/>
      <c r="E33" s="45"/>
      <c r="F33" s="46"/>
      <c r="G33" s="32"/>
      <c r="H33" s="33">
        <f t="shared" si="6"/>
        <v>0</v>
      </c>
      <c r="I33" s="48"/>
      <c r="J33" s="36"/>
      <c r="K33" s="37"/>
      <c r="L33" s="37"/>
      <c r="M33" s="38"/>
      <c r="N33" s="39">
        <f t="shared" si="7"/>
        <v>0</v>
      </c>
      <c r="O33" s="43"/>
      <c r="P33" s="41" t="str">
        <f t="shared" si="8"/>
        <v/>
      </c>
      <c r="Q33" s="2"/>
      <c r="R33" s="76"/>
    </row>
    <row r="34" spans="1:18" ht="30" customHeight="1">
      <c r="A34" s="42">
        <v>43</v>
      </c>
      <c r="B34" s="47"/>
      <c r="C34" s="44"/>
      <c r="D34" s="49"/>
      <c r="E34" s="45"/>
      <c r="F34" s="46"/>
      <c r="G34" s="32"/>
      <c r="H34" s="33">
        <f t="shared" si="6"/>
        <v>0</v>
      </c>
      <c r="I34" s="48"/>
      <c r="J34" s="36"/>
      <c r="K34" s="37"/>
      <c r="L34" s="37"/>
      <c r="M34" s="38"/>
      <c r="N34" s="39">
        <f t="shared" si="7"/>
        <v>0</v>
      </c>
      <c r="O34" s="43"/>
      <c r="P34" s="41" t="str">
        <f t="shared" si="8"/>
        <v/>
      </c>
      <c r="Q34" s="2"/>
      <c r="R34" s="76"/>
    </row>
    <row r="35" spans="1:18" ht="30" customHeight="1">
      <c r="A35" s="42">
        <v>44</v>
      </c>
      <c r="B35" s="47"/>
      <c r="C35" s="44"/>
      <c r="D35" s="49"/>
      <c r="E35" s="45"/>
      <c r="F35" s="46"/>
      <c r="G35" s="32"/>
      <c r="H35" s="33">
        <f t="shared" si="6"/>
        <v>0</v>
      </c>
      <c r="I35" s="48"/>
      <c r="J35" s="36"/>
      <c r="K35" s="37"/>
      <c r="L35" s="37"/>
      <c r="M35" s="38"/>
      <c r="N35" s="39">
        <f t="shared" si="7"/>
        <v>0</v>
      </c>
      <c r="O35" s="43"/>
      <c r="P35" s="41" t="str">
        <f t="shared" si="8"/>
        <v/>
      </c>
      <c r="Q35" s="2"/>
      <c r="R35" s="76"/>
    </row>
    <row r="36" spans="1:18" ht="30" customHeight="1">
      <c r="A36" s="42">
        <v>45</v>
      </c>
      <c r="B36" s="47"/>
      <c r="C36" s="44"/>
      <c r="D36" s="49"/>
      <c r="E36" s="45"/>
      <c r="F36" s="46"/>
      <c r="G36" s="32"/>
      <c r="H36" s="33">
        <f t="shared" si="6"/>
        <v>0</v>
      </c>
      <c r="I36" s="48"/>
      <c r="J36" s="36"/>
      <c r="K36" s="37"/>
      <c r="L36" s="37"/>
      <c r="M36" s="38"/>
      <c r="N36" s="39">
        <f t="shared" si="7"/>
        <v>0</v>
      </c>
      <c r="O36" s="43"/>
      <c r="P36" s="41" t="str">
        <f t="shared" si="8"/>
        <v/>
      </c>
      <c r="Q36" s="2"/>
      <c r="R36" s="76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8">
      <c r="A38" s="84"/>
      <c r="B38" s="85"/>
      <c r="C38" s="86"/>
      <c r="D38" s="87"/>
      <c r="E38" s="87"/>
      <c r="F38" s="88"/>
      <c r="G38" s="89"/>
      <c r="H38" s="90"/>
      <c r="I38" s="91"/>
      <c r="J38" s="91"/>
      <c r="K38" s="91"/>
      <c r="L38" s="91"/>
      <c r="M38" s="91"/>
      <c r="N38" s="92"/>
      <c r="O38" s="93"/>
      <c r="P38" s="94"/>
    </row>
    <row r="39" spans="1:18">
      <c r="A39" s="60"/>
      <c r="B39" s="78" t="s">
        <v>43</v>
      </c>
      <c r="C39" s="78"/>
      <c r="D39" s="78"/>
      <c r="E39" s="61"/>
      <c r="F39" s="61"/>
      <c r="G39" s="78" t="s">
        <v>45</v>
      </c>
      <c r="H39" s="78"/>
      <c r="I39" s="78"/>
      <c r="J39" s="61"/>
      <c r="K39" s="61"/>
      <c r="L39" s="78" t="s">
        <v>44</v>
      </c>
      <c r="M39" s="78"/>
      <c r="N39" s="78"/>
      <c r="O39" s="61"/>
      <c r="P39" s="94"/>
    </row>
    <row r="40" spans="1:18">
      <c r="A40" s="60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94"/>
    </row>
    <row r="41" spans="1:18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38 C12 C21:C36">
      <formula1>1</formula1>
      <formula2>0</formula2>
    </dataValidation>
    <dataValidation type="date" operator="greaterThanOrEqual" showErrorMessage="1" errorTitle="Data" error="Inserire una data superiore al 1/11/2000" sqref="B11:B12 B38 B21:B36">
      <formula1>36831</formula1>
      <formula2>0</formula2>
    </dataValidation>
    <dataValidation type="textLength" operator="greaterThan" sqref="F38 F19:F36">
      <formula1>1</formula1>
      <formula2>0</formula2>
    </dataValidation>
    <dataValidation type="textLength" operator="greaterThan" allowBlank="1" showErrorMessage="1" sqref="E19:E20 D38:E38 D21:E36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decimal" operator="greaterThanOrEqual" allowBlank="1" showErrorMessage="1" errorTitle="Valore" error="Inserire un numero maggiore o uguale a 0 (zero)!" sqref="M18:M20 H38:M38 J13:L20 I17:I20 J11:M12 H11:I11 I21:M36 H12:H36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view="pageBreakPreview" zoomScale="50" zoomScaleSheetLayoutView="50" workbookViewId="0">
      <pane ySplit="5" topLeftCell="A6" activePane="bottomLeft" state="frozen"/>
      <selection pane="bottomLeft" activeCell="D6" sqref="D6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52</v>
      </c>
      <c r="F1" s="112"/>
      <c r="G1" s="51" t="s">
        <v>41</v>
      </c>
      <c r="H1" s="50" t="s">
        <v>42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667.82223222322227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28</v>
      </c>
      <c r="F3" s="112"/>
      <c r="N3" s="10" t="s">
        <v>4</v>
      </c>
      <c r="O3" s="11"/>
      <c r="P3" s="12">
        <f>+O7</f>
        <v>583.29999999999995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14</v>
      </c>
      <c r="F5" s="14"/>
      <c r="G5" s="10" t="s">
        <v>7</v>
      </c>
      <c r="H5" s="21">
        <v>1.55</v>
      </c>
      <c r="N5" s="120" t="s">
        <v>8</v>
      </c>
      <c r="O5" s="120"/>
      <c r="P5" s="22">
        <f>P1-P2-P3-P4</f>
        <v>84.522232223222318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160</v>
      </c>
      <c r="H7" s="25">
        <f>SUM(H11:H129)</f>
        <v>22.322232223222326</v>
      </c>
      <c r="I7" s="65">
        <f t="shared" si="0"/>
        <v>83.5</v>
      </c>
      <c r="J7" s="71">
        <f t="shared" si="0"/>
        <v>42.5</v>
      </c>
      <c r="K7" s="66">
        <f t="shared" si="0"/>
        <v>0</v>
      </c>
      <c r="L7" s="66">
        <f t="shared" si="0"/>
        <v>0</v>
      </c>
      <c r="M7" s="66">
        <f t="shared" si="0"/>
        <v>519.5</v>
      </c>
      <c r="N7" s="66">
        <f t="shared" si="0"/>
        <v>667.82223222322239</v>
      </c>
      <c r="O7" s="67">
        <f t="shared" si="0"/>
        <v>583.29999999999995</v>
      </c>
      <c r="P7" s="13">
        <f>+N7-SUM(I7:M7)</f>
        <v>22.322232223222386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39" t="s">
        <v>35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37</v>
      </c>
      <c r="J9" s="124"/>
      <c r="K9" s="124" t="s">
        <v>36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40855</v>
      </c>
      <c r="C11" s="29"/>
      <c r="D11" s="29" t="s">
        <v>46</v>
      </c>
      <c r="E11" s="69"/>
      <c r="F11" s="69" t="s">
        <v>47</v>
      </c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>
        <v>128</v>
      </c>
      <c r="N11" s="39">
        <f>SUM(H11:M11)</f>
        <v>128</v>
      </c>
      <c r="O11" s="40">
        <v>128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40868</v>
      </c>
      <c r="C12" s="29"/>
      <c r="D12" s="44" t="s">
        <v>48</v>
      </c>
      <c r="E12" s="69"/>
      <c r="F12" s="69" t="s">
        <v>49</v>
      </c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>
        <v>196</v>
      </c>
      <c r="N12" s="39">
        <f>SUM(H12:M12)</f>
        <v>196</v>
      </c>
      <c r="O12" s="43">
        <v>196</v>
      </c>
      <c r="P12" s="41" t="str">
        <f t="shared" ref="P12:P83" si="2">IF($F12="Milano","X","")</f>
        <v>X</v>
      </c>
      <c r="R12" s="2"/>
    </row>
    <row r="13" spans="1:19" ht="30" customHeight="1">
      <c r="A13" s="42">
        <v>3</v>
      </c>
      <c r="B13" s="28">
        <v>40854</v>
      </c>
      <c r="C13" s="29"/>
      <c r="D13" s="29" t="s">
        <v>46</v>
      </c>
      <c r="E13" s="69"/>
      <c r="F13" s="69" t="s">
        <v>47</v>
      </c>
      <c r="G13" s="101"/>
      <c r="H13" s="106">
        <f t="shared" si="1"/>
        <v>0</v>
      </c>
      <c r="I13" s="72"/>
      <c r="J13" s="72"/>
      <c r="K13" s="34"/>
      <c r="L13" s="35"/>
      <c r="M13" s="37">
        <v>160.80000000000001</v>
      </c>
      <c r="N13" s="39">
        <f>SUM(H13:M13)</f>
        <v>160.80000000000001</v>
      </c>
      <c r="O13" s="43">
        <v>160.80000000000001</v>
      </c>
      <c r="P13" s="41" t="str">
        <f t="shared" si="2"/>
        <v/>
      </c>
      <c r="R13" s="2"/>
    </row>
    <row r="14" spans="1:19" ht="30" customHeight="1">
      <c r="A14" s="42">
        <v>4</v>
      </c>
      <c r="B14" s="28">
        <v>40855</v>
      </c>
      <c r="C14" s="29"/>
      <c r="D14" s="29" t="s">
        <v>46</v>
      </c>
      <c r="E14" s="69"/>
      <c r="F14" s="69" t="s">
        <v>47</v>
      </c>
      <c r="G14" s="101"/>
      <c r="H14" s="106">
        <f t="shared" si="1"/>
        <v>0</v>
      </c>
      <c r="I14" s="72"/>
      <c r="J14" s="72"/>
      <c r="K14" s="34"/>
      <c r="L14" s="35"/>
      <c r="M14" s="37">
        <v>3.6</v>
      </c>
      <c r="N14" s="39">
        <f t="shared" ref="N14:N18" si="3">SUM(H14:M14)</f>
        <v>3.6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40854</v>
      </c>
      <c r="C15" s="29"/>
      <c r="D15" s="29" t="s">
        <v>46</v>
      </c>
      <c r="E15" s="69"/>
      <c r="F15" s="69" t="s">
        <v>49</v>
      </c>
      <c r="G15" s="101"/>
      <c r="H15" s="106">
        <f t="shared" si="1"/>
        <v>0</v>
      </c>
      <c r="I15" s="72"/>
      <c r="J15" s="72"/>
      <c r="K15" s="34"/>
      <c r="L15" s="35"/>
      <c r="M15" s="37">
        <v>1</v>
      </c>
      <c r="N15" s="39">
        <f t="shared" si="3"/>
        <v>1</v>
      </c>
      <c r="O15" s="43"/>
      <c r="P15" s="41" t="str">
        <f t="shared" si="2"/>
        <v>X</v>
      </c>
      <c r="R15" s="2"/>
    </row>
    <row r="16" spans="1:19" ht="30" customHeight="1">
      <c r="A16" s="42">
        <v>6</v>
      </c>
      <c r="B16" s="28">
        <v>40869</v>
      </c>
      <c r="C16" s="29"/>
      <c r="D16" s="29" t="s">
        <v>48</v>
      </c>
      <c r="E16" s="69"/>
      <c r="F16" s="69" t="s">
        <v>49</v>
      </c>
      <c r="G16" s="101"/>
      <c r="H16" s="106">
        <f t="shared" si="1"/>
        <v>0</v>
      </c>
      <c r="I16" s="72"/>
      <c r="J16" s="72"/>
      <c r="K16" s="34"/>
      <c r="L16" s="35"/>
      <c r="M16" s="37">
        <v>2</v>
      </c>
      <c r="N16" s="39">
        <f t="shared" si="3"/>
        <v>2</v>
      </c>
      <c r="O16" s="43"/>
      <c r="P16" s="41" t="str">
        <f t="shared" si="2"/>
        <v>X</v>
      </c>
      <c r="R16" s="2"/>
    </row>
    <row r="17" spans="1:18" ht="30" customHeight="1">
      <c r="A17" s="42">
        <v>7</v>
      </c>
      <c r="B17" s="28">
        <v>40876</v>
      </c>
      <c r="C17" s="29"/>
      <c r="D17" s="29" t="s">
        <v>46</v>
      </c>
      <c r="E17" s="69"/>
      <c r="F17" s="69" t="s">
        <v>47</v>
      </c>
      <c r="G17" s="101"/>
      <c r="H17" s="106">
        <f t="shared" si="1"/>
        <v>0</v>
      </c>
      <c r="I17" s="72"/>
      <c r="J17" s="72">
        <v>42.5</v>
      </c>
      <c r="K17" s="34"/>
      <c r="L17" s="35"/>
      <c r="M17" s="37"/>
      <c r="N17" s="39">
        <f t="shared" si="3"/>
        <v>42.5</v>
      </c>
      <c r="O17" s="43">
        <v>42.5</v>
      </c>
      <c r="P17" s="41" t="str">
        <f t="shared" si="2"/>
        <v/>
      </c>
      <c r="R17" s="2"/>
    </row>
    <row r="18" spans="1:18" ht="30" customHeight="1">
      <c r="A18" s="42">
        <v>8</v>
      </c>
      <c r="B18" s="28">
        <v>40871</v>
      </c>
      <c r="C18" s="29"/>
      <c r="D18" s="29" t="s">
        <v>50</v>
      </c>
      <c r="E18" s="69"/>
      <c r="F18" s="69" t="s">
        <v>51</v>
      </c>
      <c r="G18" s="101"/>
      <c r="H18" s="106">
        <f t="shared" si="1"/>
        <v>0</v>
      </c>
      <c r="I18" s="72"/>
      <c r="J18" s="72"/>
      <c r="K18" s="34"/>
      <c r="L18" s="35"/>
      <c r="M18" s="35">
        <v>14</v>
      </c>
      <c r="N18" s="39">
        <f t="shared" si="3"/>
        <v>14</v>
      </c>
      <c r="O18" s="43">
        <v>14</v>
      </c>
      <c r="P18" s="41" t="str">
        <f t="shared" si="2"/>
        <v>X</v>
      </c>
      <c r="R18" s="2"/>
    </row>
    <row r="19" spans="1:18" ht="30" customHeight="1">
      <c r="A19" s="42">
        <v>9</v>
      </c>
      <c r="B19" s="28">
        <v>40871</v>
      </c>
      <c r="C19" s="29"/>
      <c r="D19" s="44" t="s">
        <v>50</v>
      </c>
      <c r="E19" s="69"/>
      <c r="F19" s="69" t="s">
        <v>49</v>
      </c>
      <c r="G19" s="102"/>
      <c r="H19" s="106">
        <f t="shared" si="1"/>
        <v>0</v>
      </c>
      <c r="I19" s="72">
        <v>12</v>
      </c>
      <c r="J19" s="72"/>
      <c r="K19" s="34"/>
      <c r="L19" s="35"/>
      <c r="M19" s="35"/>
      <c r="N19" s="39">
        <f t="shared" ref="N19:N83" si="4">SUM(H19:M19)</f>
        <v>12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40868</v>
      </c>
      <c r="C20" s="29"/>
      <c r="D20" s="44" t="s">
        <v>48</v>
      </c>
      <c r="E20" s="69"/>
      <c r="F20" s="69" t="s">
        <v>49</v>
      </c>
      <c r="G20" s="102"/>
      <c r="H20" s="106">
        <f t="shared" si="1"/>
        <v>0</v>
      </c>
      <c r="I20" s="72">
        <v>29.5</v>
      </c>
      <c r="J20" s="72"/>
      <c r="K20" s="34"/>
      <c r="L20" s="35"/>
      <c r="M20" s="35"/>
      <c r="N20" s="39">
        <f t="shared" si="4"/>
        <v>29.5</v>
      </c>
      <c r="O20" s="43"/>
      <c r="P20" s="41" t="str">
        <f t="shared" si="2"/>
        <v>X</v>
      </c>
      <c r="R20" s="2"/>
    </row>
    <row r="21" spans="1:18" ht="30" customHeight="1">
      <c r="A21" s="42">
        <v>11</v>
      </c>
      <c r="B21" s="28">
        <v>40854</v>
      </c>
      <c r="C21" s="29"/>
      <c r="D21" s="44" t="s">
        <v>46</v>
      </c>
      <c r="E21" s="69"/>
      <c r="F21" s="69" t="s">
        <v>49</v>
      </c>
      <c r="G21" s="102"/>
      <c r="H21" s="106">
        <f t="shared" si="1"/>
        <v>0</v>
      </c>
      <c r="I21" s="72">
        <v>42</v>
      </c>
      <c r="J21" s="72"/>
      <c r="K21" s="34"/>
      <c r="L21" s="35"/>
      <c r="M21" s="35"/>
      <c r="N21" s="39">
        <f t="shared" si="4"/>
        <v>42</v>
      </c>
      <c r="O21" s="43">
        <v>42</v>
      </c>
      <c r="P21" s="41" t="str">
        <f t="shared" si="2"/>
        <v>X</v>
      </c>
      <c r="R21" s="2"/>
    </row>
    <row r="22" spans="1:18" ht="30" customHeight="1">
      <c r="A22" s="42">
        <v>12</v>
      </c>
      <c r="B22" s="28">
        <v>40869</v>
      </c>
      <c r="C22" s="29"/>
      <c r="D22" s="44" t="s">
        <v>50</v>
      </c>
      <c r="E22" s="69"/>
      <c r="F22" s="69" t="s">
        <v>49</v>
      </c>
      <c r="G22" s="102"/>
      <c r="H22" s="106">
        <f t="shared" si="1"/>
        <v>0</v>
      </c>
      <c r="I22" s="72"/>
      <c r="J22" s="72"/>
      <c r="K22" s="34"/>
      <c r="L22" s="35"/>
      <c r="M22" s="35">
        <v>5.4</v>
      </c>
      <c r="N22" s="39">
        <f t="shared" si="4"/>
        <v>5.4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40854</v>
      </c>
      <c r="C23" s="29"/>
      <c r="D23" s="44" t="s">
        <v>46</v>
      </c>
      <c r="E23" s="69"/>
      <c r="F23" s="69" t="s">
        <v>49</v>
      </c>
      <c r="G23" s="102"/>
      <c r="H23" s="106">
        <f t="shared" si="1"/>
        <v>0</v>
      </c>
      <c r="I23" s="72"/>
      <c r="J23" s="72"/>
      <c r="K23" s="34"/>
      <c r="L23" s="35"/>
      <c r="M23" s="35">
        <v>4.5</v>
      </c>
      <c r="N23" s="39">
        <f t="shared" si="4"/>
        <v>4.5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40869</v>
      </c>
      <c r="C24" s="29"/>
      <c r="D24" s="44" t="s">
        <v>50</v>
      </c>
      <c r="E24" s="69"/>
      <c r="F24" s="69" t="s">
        <v>49</v>
      </c>
      <c r="G24" s="102"/>
      <c r="H24" s="106">
        <f t="shared" si="1"/>
        <v>0</v>
      </c>
      <c r="I24" s="72"/>
      <c r="J24" s="72"/>
      <c r="K24" s="34"/>
      <c r="L24" s="35"/>
      <c r="M24" s="35">
        <v>4.2</v>
      </c>
      <c r="N24" s="39">
        <f t="shared" si="4"/>
        <v>4.2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40854</v>
      </c>
      <c r="C25" s="29"/>
      <c r="D25" s="44" t="s">
        <v>46</v>
      </c>
      <c r="E25" s="69"/>
      <c r="F25" s="69" t="s">
        <v>49</v>
      </c>
      <c r="G25" s="102">
        <v>40</v>
      </c>
      <c r="H25" s="106">
        <f t="shared" si="1"/>
        <v>5.5805580558055814</v>
      </c>
      <c r="I25" s="72"/>
      <c r="J25" s="72"/>
      <c r="K25" s="34"/>
      <c r="L25" s="35"/>
      <c r="M25" s="35"/>
      <c r="N25" s="39">
        <f t="shared" si="4"/>
        <v>5.5805580558055814</v>
      </c>
      <c r="O25" s="43"/>
      <c r="P25" s="41" t="str">
        <f t="shared" si="2"/>
        <v>X</v>
      </c>
      <c r="R25" s="2"/>
    </row>
    <row r="26" spans="1:18" ht="30" customHeight="1">
      <c r="A26" s="42">
        <v>16</v>
      </c>
      <c r="B26" s="28">
        <v>40857</v>
      </c>
      <c r="C26" s="29"/>
      <c r="D26" s="44" t="s">
        <v>46</v>
      </c>
      <c r="E26" s="69"/>
      <c r="F26" s="69" t="s">
        <v>49</v>
      </c>
      <c r="G26" s="102">
        <v>40</v>
      </c>
      <c r="H26" s="106">
        <f t="shared" si="1"/>
        <v>5.5805580558055814</v>
      </c>
      <c r="I26" s="72"/>
      <c r="J26" s="72"/>
      <c r="K26" s="34"/>
      <c r="L26" s="35"/>
      <c r="M26" s="35"/>
      <c r="N26" s="39">
        <f t="shared" si="4"/>
        <v>5.5805580558055814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>
        <v>40869</v>
      </c>
      <c r="C27" s="29"/>
      <c r="D27" s="44" t="s">
        <v>50</v>
      </c>
      <c r="E27" s="69"/>
      <c r="F27" s="69" t="s">
        <v>49</v>
      </c>
      <c r="G27" s="102">
        <v>40</v>
      </c>
      <c r="H27" s="106">
        <f t="shared" si="1"/>
        <v>5.5805580558055814</v>
      </c>
      <c r="I27" s="72"/>
      <c r="J27" s="72"/>
      <c r="K27" s="34"/>
      <c r="L27" s="35"/>
      <c r="M27" s="35"/>
      <c r="N27" s="39">
        <f t="shared" si="4"/>
        <v>5.5805580558055814</v>
      </c>
      <c r="O27" s="43"/>
      <c r="P27" s="41" t="str">
        <f t="shared" si="2"/>
        <v>X</v>
      </c>
      <c r="R27" s="2"/>
    </row>
    <row r="28" spans="1:18" ht="30" customHeight="1">
      <c r="A28" s="42">
        <v>18</v>
      </c>
      <c r="B28" s="28">
        <v>40871</v>
      </c>
      <c r="C28" s="29"/>
      <c r="D28" s="44" t="s">
        <v>50</v>
      </c>
      <c r="E28" s="69"/>
      <c r="F28" s="69" t="s">
        <v>49</v>
      </c>
      <c r="G28" s="102">
        <v>40</v>
      </c>
      <c r="H28" s="106">
        <f t="shared" si="1"/>
        <v>5.5805580558055814</v>
      </c>
      <c r="I28" s="72"/>
      <c r="J28" s="72"/>
      <c r="K28" s="34"/>
      <c r="L28" s="35"/>
      <c r="M28" s="35"/>
      <c r="N28" s="39">
        <f t="shared" si="4"/>
        <v>5.5805580558055814</v>
      </c>
      <c r="O28" s="43"/>
      <c r="P28" s="41" t="str">
        <f t="shared" si="2"/>
        <v>X</v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2011-12-21T10:23:36Z</cp:lastPrinted>
  <dcterms:created xsi:type="dcterms:W3CDTF">2007-03-06T14:42:56Z</dcterms:created>
  <dcterms:modified xsi:type="dcterms:W3CDTF">2011-12-21T10:23:37Z</dcterms:modified>
</cp:coreProperties>
</file>