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USD" sheetId="3" r:id="rId1"/>
  </sheets>
  <definedNames>
    <definedName name="_xlnm.Print_Area" localSheetId="0">'Nota Spese USD'!$A$1:$R$29</definedName>
    <definedName name="_xlnm.Print_Titles" localSheetId="0">'Nota Spese USD'!$1:$10</definedName>
  </definedNames>
  <calcPr calcId="124519"/>
</workbook>
</file>

<file path=xl/calcChain.xml><?xml version="1.0" encoding="utf-8"?>
<calcChain xmlns="http://schemas.openxmlformats.org/spreadsheetml/2006/main">
  <c r="O7" i="3"/>
  <c r="M7"/>
  <c r="L7"/>
  <c r="K7"/>
  <c r="J7"/>
  <c r="H27" l="1"/>
  <c r="H26"/>
  <c r="H25"/>
  <c r="H24"/>
  <c r="H23"/>
  <c r="H22"/>
  <c r="H21"/>
  <c r="H20"/>
  <c r="H19"/>
  <c r="H18"/>
  <c r="H17"/>
  <c r="H16"/>
  <c r="H15"/>
  <c r="H14"/>
  <c r="H13"/>
  <c r="H12"/>
  <c r="N12" s="1"/>
  <c r="H11"/>
  <c r="N11" s="1"/>
  <c r="P27" l="1"/>
  <c r="N27"/>
  <c r="P26"/>
  <c r="N26"/>
  <c r="P25"/>
  <c r="N25"/>
  <c r="P24"/>
  <c r="N24"/>
  <c r="P23"/>
  <c r="N23"/>
  <c r="P22"/>
  <c r="N22"/>
  <c r="P21"/>
  <c r="N21"/>
  <c r="P20"/>
  <c r="N20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7" l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<sst xmlns="http://schemas.openxmlformats.org/spreadsheetml/2006/main" count="67" uniqueCount="50">
  <si>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</si>
  <si>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</si>
  <si>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</si>
  <si>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</si>
  <si>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</si>
  <si>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</si>
  <si>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</si>
  <si>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</si>
  <si>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</si>
  <si>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</si>
  <si>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</si>
  <si>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</si>
  <si>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</si>
  <si>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</si>
  <si>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</si>
  <si>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</si>
  <si>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</si>
  <si>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</si>
  <si>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</si>
  <si>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</si>
  <si>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</si>
  <si>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</si>
  <si>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</si>
  <si>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</si>
  <si>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</si>
  <si>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</si>
  <si>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</si>
  <si>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</si>
  <si>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</si>
  <si>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</si>
  <si>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</si>
  <si>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</si>
  <si>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Firma</t>
  </si>
  <si>
    <t xml:space="preserve">Verificato 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</si>
  <si>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</si>
  <si>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</si>
  <si>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</si>
  <si>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</si>
  <si>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</si>
  <si>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01_01</t>
  </si>
  <si>
    <t>GENNAIO</t>
  </si>
  <si>
    <t>Bettini Marco</t>
  </si>
  <si>
    <t>(importi in Valuta  POUNDS UK)</t>
  </si>
  <si>
    <t>Anticipo contanti da cassa HT</t>
  </si>
  <si>
    <t>GBP</t>
  </si>
  <si>
    <t>CyberWarfare London</t>
  </si>
  <si>
    <t>Biglietti Metropolitana</t>
  </si>
  <si>
    <t>Cena Adams Rib</t>
  </si>
  <si>
    <t>The Peacock</t>
  </si>
  <si>
    <t>Contante restituito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</si>
</sst>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" fontId="1" fillId="8" borderId="0" xfId="0" applyNumberFormat="1" applyFont="1" applyFill="1" applyAlignment="1" applyProtection="1">
      <alignment vertical="center"/>
    </xf>
    <xf numFmtId="0" fontId="11" fillId="8" borderId="44" xfId="0" applyFont="1" applyFill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0" fontId="1" fillId="8" borderId="0" xfId="0" applyFont="1" applyFill="1" applyBorder="1" applyAlignment="1" applyProtection="1">
      <alignment vertical="center"/>
    </xf>
    <xf numFmtId="40" fontId="2" fillId="0" borderId="55" xfId="0" applyNumberFormat="1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8" fontId="2" fillId="0" borderId="55" xfId="0" applyNumberFormat="1" applyFont="1" applyBorder="1" applyAlignment="1" applyProtection="1">
      <alignment horizontal="right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horizontal="center" vertical="center"/>
    </xf>
    <xf numFmtId="0" fontId="1" fillId="9" borderId="38" xfId="0" applyNumberFormat="1" applyFont="1" applyFill="1" applyBorder="1" applyAlignment="1" applyProtection="1">
      <alignment horizontal="center" vertical="center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8" fontId="2" fillId="0" borderId="55" xfId="0" applyNumberFormat="1" applyFont="1" applyBorder="1" applyAlignment="1" applyProtection="1">
      <alignment horizontal="right" vertical="center"/>
    </xf>
    <xf numFmtId="8" fontId="2" fillId="0" borderId="55" xfId="0" applyNumberFormat="1" applyFont="1" applyBorder="1" applyAlignment="1" applyProtection="1">
      <alignment vertical="center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50" zoomScaleSheetLayoutView="50" workbookViewId="0">
      <pane ySplit="5" topLeftCell="A6" activePane="bottomLeft" state="frozen"/>
      <selection pane="bottomLeft" activeCell="R18" sqref="R18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37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6" t="s">
        <v>41</v>
      </c>
      <c r="E1" s="86"/>
      <c r="F1" s="51" t="s">
        <v>40</v>
      </c>
      <c r="G1" s="50" t="s">
        <v>39</v>
      </c>
      <c r="L1" s="7" t="s">
        <v>28</v>
      </c>
      <c r="M1" s="3">
        <f>+P1-N7</f>
        <v>0</v>
      </c>
      <c r="N1" s="5" t="s">
        <v>1</v>
      </c>
      <c r="O1" s="6"/>
      <c r="P1" s="54">
        <f>SUM(H7:M7)</f>
        <v>150.44999999999999</v>
      </c>
      <c r="Q1" s="3" t="s">
        <v>26</v>
      </c>
      <c r="R1" s="102">
        <v>175.33</v>
      </c>
    </row>
    <row r="2" spans="1:18" s="7" customFormat="1" ht="57.75" customHeight="1">
      <c r="A2" s="4"/>
      <c r="B2" s="87" t="s">
        <v>2</v>
      </c>
      <c r="C2" s="87"/>
      <c r="D2" s="86"/>
      <c r="E2" s="8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7" t="s">
        <v>24</v>
      </c>
      <c r="C3" s="87"/>
      <c r="D3" s="86" t="s">
        <v>26</v>
      </c>
      <c r="E3" s="86"/>
      <c r="N3" s="9" t="s">
        <v>4</v>
      </c>
      <c r="O3" s="10"/>
      <c r="P3" s="62">
        <f>+O7</f>
        <v>150.44999999999999</v>
      </c>
      <c r="Q3" s="12"/>
      <c r="R3" s="102">
        <v>175.33</v>
      </c>
    </row>
    <row r="4" spans="1:18" s="7" customFormat="1" ht="35.25" customHeight="1" thickBot="1">
      <c r="A4" s="4"/>
      <c r="D4" s="13"/>
      <c r="E4" s="13"/>
      <c r="F4" s="9" t="s">
        <v>19</v>
      </c>
      <c r="G4" s="2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56" t="s">
        <v>30</v>
      </c>
      <c r="E5" s="13"/>
      <c r="F5" s="9" t="s">
        <v>7</v>
      </c>
      <c r="G5" s="20">
        <v>1.37</v>
      </c>
      <c r="N5" s="94" t="s">
        <v>8</v>
      </c>
      <c r="O5" s="94"/>
      <c r="P5" s="55">
        <f>P1-P2-P3-P4</f>
        <v>0</v>
      </c>
      <c r="Q5" s="12"/>
    </row>
    <row r="6" spans="1:18" s="7" customFormat="1" ht="43.5" customHeight="1" thickTop="1" thickBot="1">
      <c r="A6" s="4"/>
      <c r="B6" s="53" t="s">
        <v>42</v>
      </c>
      <c r="C6" s="53"/>
      <c r="D6" s="13"/>
      <c r="E6" s="13"/>
      <c r="F6" s="9" t="s">
        <v>9</v>
      </c>
      <c r="G6" s="21">
        <v>9</v>
      </c>
      <c r="Q6" s="12"/>
    </row>
    <row r="7" spans="1:18" s="7" customFormat="1" ht="27" customHeight="1" thickTop="1" thickBot="1">
      <c r="A7" s="95" t="s">
        <v>27</v>
      </c>
      <c r="B7" s="96"/>
      <c r="C7" s="97"/>
      <c r="D7" s="70" t="s">
        <v>10</v>
      </c>
      <c r="E7" s="71"/>
      <c r="F7" s="72"/>
      <c r="G7" s="22">
        <f t="shared" ref="G7:I7" si="0">SUM(G11:G27)</f>
        <v>0</v>
      </c>
      <c r="H7" s="23">
        <f t="shared" si="0"/>
        <v>0</v>
      </c>
      <c r="I7" s="24">
        <f t="shared" si="0"/>
        <v>0</v>
      </c>
      <c r="J7" s="24">
        <f t="shared" ref="J7:O7" si="1">SUM(J11:J27)</f>
        <v>35.6</v>
      </c>
      <c r="K7" s="24">
        <f t="shared" si="1"/>
        <v>0</v>
      </c>
      <c r="L7" s="24">
        <f t="shared" si="1"/>
        <v>0</v>
      </c>
      <c r="M7" s="25">
        <f t="shared" si="1"/>
        <v>114.85</v>
      </c>
      <c r="N7" s="23">
        <f t="shared" si="1"/>
        <v>150.44999999999999</v>
      </c>
      <c r="O7" s="52">
        <f t="shared" si="1"/>
        <v>150.44999999999999</v>
      </c>
      <c r="P7" s="12">
        <f>+N7-SUM(H7:M7)</f>
        <v>0</v>
      </c>
    </row>
    <row r="8" spans="1:18" ht="36" customHeight="1" thickTop="1" thickBot="1">
      <c r="A8" s="73"/>
      <c r="B8" s="75" t="s">
        <v>11</v>
      </c>
      <c r="C8" s="75" t="s">
        <v>12</v>
      </c>
      <c r="D8" s="77" t="s">
        <v>23</v>
      </c>
      <c r="E8" s="76" t="s">
        <v>31</v>
      </c>
      <c r="F8" s="78" t="s">
        <v>29</v>
      </c>
      <c r="G8" s="79" t="s">
        <v>13</v>
      </c>
      <c r="H8" s="80" t="s">
        <v>14</v>
      </c>
      <c r="I8" s="80" t="s">
        <v>35</v>
      </c>
      <c r="J8" s="81" t="s">
        <v>37</v>
      </c>
      <c r="K8" s="81" t="s">
        <v>36</v>
      </c>
      <c r="L8" s="98" t="s">
        <v>20</v>
      </c>
      <c r="M8" s="99"/>
      <c r="N8" s="69" t="s">
        <v>15</v>
      </c>
      <c r="O8" s="88" t="s">
        <v>16</v>
      </c>
      <c r="P8" s="89" t="s">
        <v>17</v>
      </c>
      <c r="Q8" s="2"/>
      <c r="R8" s="82" t="s">
        <v>38</v>
      </c>
    </row>
    <row r="9" spans="1:18" ht="36" customHeight="1" thickTop="1" thickBot="1">
      <c r="A9" s="74"/>
      <c r="B9" s="76" t="s">
        <v>11</v>
      </c>
      <c r="C9" s="76"/>
      <c r="D9" s="76"/>
      <c r="E9" s="76"/>
      <c r="F9" s="78"/>
      <c r="G9" s="79"/>
      <c r="H9" s="80" t="s">
        <v>35</v>
      </c>
      <c r="I9" s="80" t="s">
        <v>35</v>
      </c>
      <c r="J9" s="80"/>
      <c r="K9" s="80" t="s">
        <v>34</v>
      </c>
      <c r="L9" s="90" t="s">
        <v>21</v>
      </c>
      <c r="M9" s="92" t="s">
        <v>22</v>
      </c>
      <c r="N9" s="69"/>
      <c r="O9" s="88"/>
      <c r="P9" s="89"/>
      <c r="Q9" s="2"/>
      <c r="R9" s="83"/>
    </row>
    <row r="10" spans="1:18" ht="37.5" customHeight="1" thickTop="1" thickBot="1">
      <c r="A10" s="74"/>
      <c r="B10" s="76"/>
      <c r="C10" s="76"/>
      <c r="D10" s="76"/>
      <c r="E10" s="76"/>
      <c r="F10" s="78"/>
      <c r="G10" s="26" t="s">
        <v>18</v>
      </c>
      <c r="H10" s="80"/>
      <c r="I10" s="80"/>
      <c r="J10" s="80"/>
      <c r="K10" s="80"/>
      <c r="L10" s="91"/>
      <c r="M10" s="93"/>
      <c r="N10" s="69"/>
      <c r="O10" s="88"/>
      <c r="P10" s="89"/>
      <c r="Q10" s="2"/>
      <c r="R10" s="84"/>
    </row>
    <row r="11" spans="1:18" ht="54" customHeight="1" thickTop="1">
      <c r="A11" s="27">
        <v>1</v>
      </c>
      <c r="B11" s="47">
        <v>40569</v>
      </c>
      <c r="C11" s="30" t="s">
        <v>45</v>
      </c>
      <c r="D11" s="67" t="s">
        <v>43</v>
      </c>
      <c r="E11" s="30"/>
      <c r="F11" s="31" t="s">
        <v>44</v>
      </c>
      <c r="G11" s="32"/>
      <c r="H11" s="33">
        <f>IF($D$3="si",($G$5/$G$6*G11),IF($D$3="no",G11*$G$4,0))</f>
        <v>0</v>
      </c>
      <c r="I11" s="34"/>
      <c r="J11" s="35"/>
      <c r="K11" s="63"/>
      <c r="L11" s="63"/>
      <c r="M11" s="38"/>
      <c r="N11" s="39">
        <f>SUM(H11:M11)</f>
        <v>0</v>
      </c>
      <c r="O11" s="40">
        <v>40</v>
      </c>
      <c r="P11" s="41" t="str">
        <f t="shared" ref="P11:P27" si="2">IF(F11="Milano","X","")</f>
        <v/>
      </c>
      <c r="Q11" s="2"/>
      <c r="R11" s="68">
        <v>47.22</v>
      </c>
    </row>
    <row r="12" spans="1:18" ht="30" customHeight="1">
      <c r="A12" s="42">
        <v>2</v>
      </c>
      <c r="B12" s="47">
        <v>40569</v>
      </c>
      <c r="C12" s="30" t="s">
        <v>45</v>
      </c>
      <c r="D12" s="30" t="s">
        <v>46</v>
      </c>
      <c r="E12" s="30"/>
      <c r="F12" s="31" t="s">
        <v>44</v>
      </c>
      <c r="G12" s="32"/>
      <c r="H12" s="33">
        <f t="shared" ref="H12:H27" si="3">IF($D$3="si",($G$5/$G$6*G12),IF($D$3="no",G12*$G$4,0))</f>
        <v>0</v>
      </c>
      <c r="I12" s="34"/>
      <c r="J12" s="35">
        <v>24</v>
      </c>
      <c r="K12" s="63"/>
      <c r="L12" s="37"/>
      <c r="M12" s="38"/>
      <c r="N12" s="39">
        <f>SUM(H12:M12)</f>
        <v>24</v>
      </c>
      <c r="O12" s="43"/>
      <c r="P12" s="41" t="str">
        <f t="shared" si="2"/>
        <v/>
      </c>
      <c r="Q12" s="2"/>
      <c r="R12" s="68"/>
    </row>
    <row r="13" spans="1:18" ht="30" customHeight="1">
      <c r="A13" s="42">
        <v>3</v>
      </c>
      <c r="B13" s="28">
        <v>40570</v>
      </c>
      <c r="C13" s="30" t="s">
        <v>45</v>
      </c>
      <c r="D13" s="30" t="s">
        <v>46</v>
      </c>
      <c r="E13" s="30"/>
      <c r="F13" s="31" t="s">
        <v>44</v>
      </c>
      <c r="G13" s="32"/>
      <c r="H13" s="33">
        <f t="shared" si="3"/>
        <v>0</v>
      </c>
      <c r="I13" s="34"/>
      <c r="J13" s="35">
        <v>6.6</v>
      </c>
      <c r="K13" s="63"/>
      <c r="L13" s="37"/>
      <c r="M13" s="38"/>
      <c r="N13" s="39">
        <f t="shared" ref="N13:N27" si="4">SUM(H13:M13)</f>
        <v>6.6</v>
      </c>
      <c r="O13" s="43"/>
      <c r="P13" s="41" t="str">
        <f t="shared" si="2"/>
        <v/>
      </c>
      <c r="Q13" s="2"/>
      <c r="R13" s="65"/>
    </row>
    <row r="14" spans="1:18" ht="30" customHeight="1">
      <c r="A14" s="42">
        <v>4</v>
      </c>
      <c r="B14" s="28">
        <v>40570</v>
      </c>
      <c r="C14" s="30" t="s">
        <v>45</v>
      </c>
      <c r="D14" s="30" t="s">
        <v>47</v>
      </c>
      <c r="E14" s="30"/>
      <c r="F14" s="31" t="s">
        <v>44</v>
      </c>
      <c r="G14" s="32"/>
      <c r="H14" s="33">
        <f t="shared" si="3"/>
        <v>0</v>
      </c>
      <c r="I14" s="34"/>
      <c r="J14" s="35"/>
      <c r="K14" s="63"/>
      <c r="L14" s="37"/>
      <c r="M14" s="38">
        <v>75.099999999999994</v>
      </c>
      <c r="N14" s="39">
        <f t="shared" si="4"/>
        <v>75.099999999999994</v>
      </c>
      <c r="O14" s="43">
        <v>75.099999999999994</v>
      </c>
      <c r="P14" s="41" t="str">
        <f t="shared" si="2"/>
        <v/>
      </c>
      <c r="Q14" s="2"/>
      <c r="R14" s="101">
        <v>87.17</v>
      </c>
    </row>
    <row r="15" spans="1:18" ht="30" customHeight="1">
      <c r="A15" s="42">
        <v>5</v>
      </c>
      <c r="B15" s="28">
        <v>40570</v>
      </c>
      <c r="C15" s="30" t="s">
        <v>45</v>
      </c>
      <c r="D15" s="30" t="s">
        <v>48</v>
      </c>
      <c r="E15" s="30"/>
      <c r="F15" s="31" t="s">
        <v>44</v>
      </c>
      <c r="G15" s="32"/>
      <c r="H15" s="33">
        <f t="shared" si="3"/>
        <v>0</v>
      </c>
      <c r="I15" s="34"/>
      <c r="J15" s="35"/>
      <c r="K15" s="63"/>
      <c r="L15" s="37"/>
      <c r="M15" s="38">
        <v>39.75</v>
      </c>
      <c r="N15" s="39">
        <f t="shared" si="4"/>
        <v>39.75</v>
      </c>
      <c r="O15" s="43">
        <v>39.75</v>
      </c>
      <c r="P15" s="41" t="str">
        <f t="shared" si="2"/>
        <v/>
      </c>
      <c r="Q15" s="2"/>
      <c r="R15" s="100">
        <v>46.14</v>
      </c>
    </row>
    <row r="16" spans="1:18" ht="30" customHeight="1">
      <c r="A16" s="42">
        <v>6</v>
      </c>
      <c r="B16" s="28">
        <v>40571</v>
      </c>
      <c r="C16" s="30" t="s">
        <v>45</v>
      </c>
      <c r="D16" s="30" t="s">
        <v>46</v>
      </c>
      <c r="E16" s="30"/>
      <c r="F16" s="31" t="s">
        <v>44</v>
      </c>
      <c r="G16" s="32"/>
      <c r="H16" s="33">
        <f t="shared" si="3"/>
        <v>0</v>
      </c>
      <c r="I16" s="34"/>
      <c r="J16" s="35">
        <v>5</v>
      </c>
      <c r="K16" s="63"/>
      <c r="L16" s="37"/>
      <c r="M16" s="38"/>
      <c r="N16" s="39">
        <f t="shared" si="4"/>
        <v>5</v>
      </c>
      <c r="O16" s="43"/>
      <c r="P16" s="41" t="str">
        <f t="shared" si="2"/>
        <v/>
      </c>
      <c r="Q16" s="2"/>
      <c r="R16" s="66"/>
    </row>
    <row r="17" spans="1:18" ht="30" customHeight="1">
      <c r="A17" s="42">
        <v>7</v>
      </c>
      <c r="B17" s="28"/>
      <c r="C17" s="29"/>
      <c r="D17" s="30" t="s">
        <v>49</v>
      </c>
      <c r="E17" s="30"/>
      <c r="F17" s="31" t="s">
        <v>44</v>
      </c>
      <c r="G17" s="32"/>
      <c r="H17" s="33">
        <f t="shared" si="3"/>
        <v>0</v>
      </c>
      <c r="I17" s="34"/>
      <c r="J17" s="35"/>
      <c r="K17" s="63"/>
      <c r="L17" s="37"/>
      <c r="M17" s="38"/>
      <c r="N17" s="39">
        <f t="shared" si="4"/>
        <v>0</v>
      </c>
      <c r="O17" s="43">
        <v>-4.4000000000000004</v>
      </c>
      <c r="P17" s="41" t="str">
        <f>IF(F19="Milano","X","")</f>
        <v/>
      </c>
      <c r="Q17" s="2"/>
      <c r="R17" s="66">
        <v>-5.19</v>
      </c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3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66"/>
    </row>
    <row r="19" spans="1:18" ht="30" customHeight="1">
      <c r="A19" s="42">
        <v>9</v>
      </c>
      <c r="B19" s="28"/>
      <c r="C19" s="44"/>
      <c r="D19" s="30"/>
      <c r="E19" s="30"/>
      <c r="F19" s="31"/>
      <c r="G19" s="32"/>
      <c r="H19" s="33">
        <f t="shared" si="3"/>
        <v>0</v>
      </c>
      <c r="I19" s="34"/>
      <c r="J19" s="35"/>
      <c r="K19" s="63"/>
      <c r="L19" s="37"/>
      <c r="M19" s="38"/>
      <c r="N19" s="39">
        <f t="shared" si="4"/>
        <v>0</v>
      </c>
      <c r="O19" s="43"/>
      <c r="P19" s="41"/>
      <c r="Q19" s="2"/>
      <c r="R19" s="6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3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6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6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3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6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6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6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6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6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 t="shared" si="4"/>
        <v>0</v>
      </c>
      <c r="O27" s="43"/>
      <c r="P27" s="41" t="str">
        <f t="shared" si="2"/>
        <v/>
      </c>
      <c r="Q27" s="2"/>
      <c r="R27" s="66"/>
    </row>
    <row r="28" spans="1:18" s="58" customFormat="1" ht="41.25" customHeight="1">
      <c r="A28" s="57"/>
      <c r="B28" s="60"/>
      <c r="C28" s="60"/>
      <c r="D28" s="60"/>
      <c r="G28" s="61"/>
      <c r="H28" s="61"/>
      <c r="I28" s="61"/>
      <c r="J28" s="61"/>
      <c r="K28" s="64"/>
      <c r="Q28" s="59"/>
      <c r="R28" s="66"/>
    </row>
    <row r="29" spans="1:18" s="58" customFormat="1">
      <c r="A29" s="57"/>
      <c r="B29" s="58" t="s">
        <v>32</v>
      </c>
      <c r="G29" s="58" t="s">
        <v>33</v>
      </c>
      <c r="Q29" s="59"/>
      <c r="R29" s="6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23:F27 F20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27 H12:H27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USD</vt:lpstr>
      <vt:lpstr>'Nota Spese USD'!Area_stampa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2011-02-22T14:16:12Z</dcterms:modified>
</cp:coreProperties>
</file>