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Foglio1" sheetId="1" r:id="rId1"/>
    <sheet name="Summary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5" i="2"/>
  <c r="D6"/>
  <c r="C5"/>
  <c r="C6"/>
  <c r="B5"/>
  <c r="B6"/>
  <c r="C4"/>
  <c r="D4"/>
  <c r="B4"/>
  <c r="C3"/>
  <c r="D3"/>
  <c r="B3"/>
  <c r="C2"/>
  <c r="D2"/>
  <c r="B2"/>
  <c r="D312" i="1"/>
  <c r="C312"/>
  <c r="B312"/>
  <c r="D275"/>
  <c r="C275"/>
  <c r="B275"/>
  <c r="D360"/>
  <c r="C360"/>
  <c r="B360"/>
  <c r="D397"/>
  <c r="C397"/>
  <c r="B397"/>
  <c r="D385"/>
  <c r="C385"/>
  <c r="B385"/>
  <c r="D373"/>
  <c r="C373"/>
  <c r="B373"/>
  <c r="D348"/>
  <c r="C348"/>
  <c r="B348"/>
  <c r="D300"/>
  <c r="C300"/>
  <c r="B300"/>
  <c r="D336"/>
  <c r="C336"/>
  <c r="B336"/>
  <c r="D324"/>
  <c r="C324"/>
  <c r="B324"/>
  <c r="D288"/>
  <c r="D263"/>
  <c r="D251"/>
  <c r="D239"/>
  <c r="D227"/>
  <c r="D215"/>
  <c r="D191"/>
  <c r="D179"/>
  <c r="D167"/>
  <c r="D143"/>
  <c r="D131"/>
  <c r="D119"/>
  <c r="D107"/>
  <c r="D95"/>
  <c r="D83"/>
  <c r="D71"/>
  <c r="D59"/>
  <c r="D11"/>
  <c r="C288"/>
  <c r="B288"/>
  <c r="C263"/>
  <c r="B263"/>
  <c r="C251"/>
  <c r="B251"/>
  <c r="C239"/>
  <c r="B239"/>
  <c r="C227"/>
  <c r="B227"/>
  <c r="C215"/>
  <c r="B215"/>
  <c r="B203"/>
  <c r="C200"/>
  <c r="C197"/>
  <c r="B191"/>
  <c r="C188"/>
  <c r="C191"/>
  <c r="C179"/>
  <c r="B179"/>
  <c r="C167"/>
  <c r="B167"/>
  <c r="B155"/>
  <c r="C152"/>
  <c r="C151"/>
  <c r="C149"/>
  <c r="C143"/>
  <c r="B143"/>
  <c r="C131"/>
  <c r="B131"/>
  <c r="C119"/>
  <c r="B119"/>
  <c r="B107"/>
  <c r="C101"/>
  <c r="C107"/>
  <c r="C95"/>
  <c r="B95"/>
  <c r="B83"/>
  <c r="C80"/>
  <c r="C83"/>
  <c r="B71"/>
  <c r="C65"/>
  <c r="C71"/>
  <c r="B59"/>
  <c r="C56"/>
  <c r="C59"/>
  <c r="B47"/>
  <c r="C44"/>
  <c r="C41"/>
  <c r="B35"/>
  <c r="C32"/>
  <c r="C29"/>
  <c r="B23"/>
  <c r="C20"/>
  <c r="C17"/>
  <c r="C11"/>
  <c r="B11"/>
  <c r="C7" i="2"/>
  <c r="D7"/>
  <c r="B7"/>
  <c r="C35" i="1"/>
  <c r="C155"/>
  <c r="D155"/>
  <c r="D203"/>
  <c r="D23"/>
  <c r="D35"/>
  <c r="D47"/>
  <c r="C23"/>
  <c r="C47"/>
  <c r="C203"/>
</calcChain>
</file>

<file path=xl/sharedStrings.xml><?xml version="1.0" encoding="utf-8"?>
<sst xmlns="http://schemas.openxmlformats.org/spreadsheetml/2006/main" count="496" uniqueCount="98">
  <si>
    <t>Cyber Sec – Cyber Security for Government Asia</t>
  </si>
  <si>
    <t xml:space="preserve">Exposition Fee </t>
  </si>
  <si>
    <t xml:space="preserve">Exposition costs </t>
  </si>
  <si>
    <t xml:space="preserve">(Meeting room, Speech, Furniture etc.) </t>
  </si>
  <si>
    <t>Hotel</t>
  </si>
  <si>
    <t>Flights</t>
  </si>
  <si>
    <t xml:space="preserve">Stand shipping/construction </t>
  </si>
  <si>
    <t xml:space="preserve">HT Team </t>
  </si>
  <si>
    <t xml:space="preserve">2 Sales + 1 Field </t>
  </si>
  <si>
    <t>1 Sales + 1 Fae</t>
  </si>
  <si>
    <t>TOTAL COST</t>
  </si>
  <si>
    <t>IDEX</t>
  </si>
  <si>
    <t>2 Sales + 1 Field</t>
  </si>
  <si>
    <t>ISS – Intelligence Surveillance System EMEA</t>
  </si>
  <si>
    <t xml:space="preserve">3 Sales + 3 Field </t>
  </si>
  <si>
    <t>3 Sales + 3 Tech</t>
  </si>
  <si>
    <t xml:space="preserve">TOTAL COST </t>
  </si>
  <si>
    <t>HOSDB - Security&amp;Policing</t>
  </si>
  <si>
    <t>Farnborough - UK</t>
  </si>
  <si>
    <t>1 Sales + 1 Field</t>
  </si>
  <si>
    <t>Cyber Intelligence Asia</t>
  </si>
  <si>
    <t>Kuala Lumpur - Malaysia</t>
  </si>
  <si>
    <t>GSA - Global Security Asia</t>
  </si>
  <si>
    <t>Singapore</t>
  </si>
  <si>
    <t>IALEIA</t>
  </si>
  <si>
    <t xml:space="preserve">Chicago - USA                 </t>
  </si>
  <si>
    <t>2 Sales + 1 Tech</t>
  </si>
  <si>
    <t xml:space="preserve">Matia </t>
  </si>
  <si>
    <t>Harrisburg - USA</t>
  </si>
  <si>
    <t xml:space="preserve">1 Sales </t>
  </si>
  <si>
    <t>Counter Terror Expo</t>
  </si>
  <si>
    <t>London - UK</t>
  </si>
  <si>
    <t xml:space="preserve"> Army Sponsored Fort Belvoir Expo</t>
  </si>
  <si>
    <t>Fort Belvoir - USA</t>
  </si>
  <si>
    <t>Cyber Defence Symposium</t>
  </si>
  <si>
    <t>Sestri Levante - Italy</t>
  </si>
  <si>
    <t>IDEC - CANCELLATA</t>
  </si>
  <si>
    <t>Moscow - Russia</t>
  </si>
  <si>
    <t>ISS Praga</t>
  </si>
  <si>
    <t>Prague - Czech Republic</t>
  </si>
  <si>
    <t>3 Sales + 3 Field</t>
  </si>
  <si>
    <t>3 Sales + 1 Field + 3 Tech + 1 Management</t>
  </si>
  <si>
    <t>GPEC/CANCELLATA</t>
  </si>
  <si>
    <t xml:space="preserve">INTERPOL: Technology Against Crime </t>
  </si>
  <si>
    <t>Lyon - France</t>
  </si>
  <si>
    <t>2 Sales</t>
  </si>
  <si>
    <t>NATIA</t>
  </si>
  <si>
    <t>Memphis - USA</t>
  </si>
  <si>
    <t>ISS Brasilia</t>
  </si>
  <si>
    <t>Brasilia - BR</t>
  </si>
  <si>
    <t>3 Sales + 1 Field + 2 Tech</t>
  </si>
  <si>
    <t>HTCIA</t>
  </si>
  <si>
    <t>Las Vegas - USA</t>
  </si>
  <si>
    <t>ISS Washington</t>
  </si>
  <si>
    <t>2 Sales + 3 Tech + 2 Mgmt</t>
  </si>
  <si>
    <t xml:space="preserve">ARMY SPONSORED FT. BELVOIR EXPO (USA) </t>
  </si>
  <si>
    <t>INTERPOL</t>
  </si>
  <si>
    <t>Cartagena - COLOMBIA</t>
  </si>
  <si>
    <t>3 Sales</t>
  </si>
  <si>
    <t xml:space="preserve">2 Sales </t>
  </si>
  <si>
    <t>MILIPOL</t>
  </si>
  <si>
    <t>Parigi - FR</t>
  </si>
  <si>
    <t>3 Sales + 2 Field</t>
  </si>
  <si>
    <t>4 Sales + 2 Field + 1 Mgmt</t>
  </si>
  <si>
    <t>1 Sales</t>
  </si>
  <si>
    <t>ISS Kuala Lumpur</t>
  </si>
  <si>
    <t>Kuala Lumpur - MALAYSIA</t>
  </si>
  <si>
    <t>3 Sales + 1 Field + 2 Tech + 2 Mgmt</t>
  </si>
  <si>
    <t>BUDGET 2013</t>
  </si>
  <si>
    <t>ACTUAL 2013</t>
  </si>
  <si>
    <t>BUDGET 2014</t>
  </si>
  <si>
    <t xml:space="preserve">March 04 - 06  Dubai - UAE </t>
  </si>
  <si>
    <t xml:space="preserve">Abu Dhabi - UAE            </t>
  </si>
  <si>
    <t xml:space="preserve">Kuala Lumpur - Malaysia                           </t>
  </si>
  <si>
    <t>LAAD Security</t>
  </si>
  <si>
    <t>Rio de Janeiro - BRAZIL</t>
  </si>
  <si>
    <t>3 Sales + 1 Field</t>
  </si>
  <si>
    <t>DSA</t>
  </si>
  <si>
    <t>Kuala Lumpur</t>
  </si>
  <si>
    <t>DEFEXPO</t>
  </si>
  <si>
    <t>New Delhi - India</t>
  </si>
  <si>
    <t>2 Sales  + 1 Field + 1 Mgmt</t>
  </si>
  <si>
    <t>ISS JOHANNESBURG</t>
  </si>
  <si>
    <t>JOHANNESBURG</t>
  </si>
  <si>
    <t>SEECAT</t>
  </si>
  <si>
    <t>Tokyo</t>
  </si>
  <si>
    <t>IACP</t>
  </si>
  <si>
    <t>Orlando</t>
  </si>
  <si>
    <t>INDODEFENCE</t>
  </si>
  <si>
    <t>Jakarta</t>
  </si>
  <si>
    <t>2 Sales + 2 Field</t>
  </si>
  <si>
    <t>FUTURE FORCES</t>
  </si>
  <si>
    <t>Praga</t>
  </si>
  <si>
    <t>MATIA</t>
  </si>
  <si>
    <t>USA</t>
  </si>
  <si>
    <t>COUNTER TERROR AFRICA</t>
  </si>
  <si>
    <t xml:space="preserve">Exposition costs
(Meeting room, Speech, Furniture etc.)  </t>
  </si>
  <si>
    <t>TOTAL EVENTS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</si>
</sst>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#,##0_ ;[Red]\-#,##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Font="1" applyFill="1" applyBorder="1" applyAlignment="1">
      <alignment horizontal="left" vertical="center" wrapText="1" indent="1" readingOrder="1"/>
    </xf>
    <xf numFmtId="8" fontId="4" fillId="2" borderId="1" xfId="0" applyNumberFormat="1" applyFont="1" applyFill="1" applyBorder="1" applyAlignment="1">
      <alignment horizontal="left" vertical="center" wrapText="1" indent="1" readingOrder="1"/>
    </xf>
    <xf numFmtId="0" fontId="4" fillId="3" borderId="2" xfId="0" applyFont="1" applyFill="1" applyBorder="1" applyAlignment="1">
      <alignment horizontal="left" vertical="center" wrapText="1" indent="1" readingOrder="1"/>
    </xf>
    <xf numFmtId="0" fontId="4" fillId="3" borderId="3" xfId="0" applyFont="1" applyFill="1" applyBorder="1" applyAlignment="1">
      <alignment horizontal="left" vertical="center" wrapText="1" indent="1" readingOrder="1"/>
    </xf>
    <xf numFmtId="0" fontId="4" fillId="2" borderId="2" xfId="0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3" borderId="2" xfId="0" applyNumberFormat="1" applyFont="1" applyFill="1" applyBorder="1" applyAlignment="1">
      <alignment horizontal="left" vertical="center" wrapText="1" indent="1" readingOrder="1"/>
    </xf>
    <xf numFmtId="0" fontId="5" fillId="4" borderId="1" xfId="0" applyFont="1" applyFill="1" applyBorder="1" applyAlignment="1">
      <alignment horizontal="left" vertical="center" wrapText="1" indent="1" readingOrder="1"/>
    </xf>
    <xf numFmtId="8" fontId="5" fillId="4" borderId="1" xfId="0" applyNumberFormat="1" applyFont="1" applyFill="1" applyBorder="1" applyAlignment="1">
      <alignment horizontal="left" vertical="center" wrapText="1" indent="1" readingOrder="1"/>
    </xf>
    <xf numFmtId="8" fontId="7" fillId="2" borderId="1" xfId="0" applyNumberFormat="1" applyFont="1" applyFill="1" applyBorder="1" applyAlignment="1">
      <alignment horizontal="left" vertical="center" wrapText="1" indent="1" readingOrder="1"/>
    </xf>
    <xf numFmtId="8" fontId="7" fillId="2" borderId="2" xfId="0" applyNumberFormat="1" applyFont="1" applyFill="1" applyBorder="1" applyAlignment="1">
      <alignment horizontal="left" vertical="center" wrapText="1" indent="1" readingOrder="1"/>
    </xf>
    <xf numFmtId="8" fontId="7" fillId="3" borderId="2" xfId="0" applyNumberFormat="1" applyFont="1" applyFill="1" applyBorder="1" applyAlignment="1">
      <alignment horizontal="left" vertical="center" wrapText="1" indent="1" readingOrder="1"/>
    </xf>
    <xf numFmtId="0" fontId="0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 indent="1" readingOrder="1"/>
    </xf>
    <xf numFmtId="8" fontId="4" fillId="2" borderId="10" xfId="0" applyNumberFormat="1" applyFont="1" applyFill="1" applyBorder="1" applyAlignment="1">
      <alignment horizontal="left" vertical="center" wrapText="1" indent="1" readingOrder="1"/>
    </xf>
    <xf numFmtId="0" fontId="4" fillId="3" borderId="11" xfId="0" applyFont="1" applyFill="1" applyBorder="1" applyAlignment="1">
      <alignment horizontal="left" vertical="center" wrapText="1" indent="1" readingOrder="1"/>
    </xf>
    <xf numFmtId="0" fontId="4" fillId="3" borderId="13" xfId="0" applyFont="1" applyFill="1" applyBorder="1" applyAlignment="1">
      <alignment horizontal="left" vertical="center" wrapText="1" indent="1" readingOrder="1"/>
    </xf>
    <xf numFmtId="0" fontId="4" fillId="2" borderId="11" xfId="0" applyFont="1" applyFill="1" applyBorder="1" applyAlignment="1">
      <alignment horizontal="left" vertical="center" wrapText="1" indent="1" readingOrder="1"/>
    </xf>
    <xf numFmtId="8" fontId="4" fillId="2" borderId="12" xfId="0" applyNumberFormat="1" applyFont="1" applyFill="1" applyBorder="1" applyAlignment="1">
      <alignment horizontal="left" vertical="center" wrapText="1" indent="1" readingOrder="1"/>
    </xf>
    <xf numFmtId="8" fontId="4" fillId="3" borderId="12" xfId="0" applyNumberFormat="1" applyFont="1" applyFill="1" applyBorder="1" applyAlignment="1">
      <alignment horizontal="left" vertical="center" wrapText="1" indent="1" readingOrder="1"/>
    </xf>
    <xf numFmtId="0" fontId="5" fillId="4" borderId="15" xfId="0" applyFont="1" applyFill="1" applyBorder="1" applyAlignment="1">
      <alignment horizontal="left" vertical="center" wrapText="1" indent="1" readingOrder="1"/>
    </xf>
    <xf numFmtId="8" fontId="5" fillId="4" borderId="16" xfId="0" applyNumberFormat="1" applyFont="1" applyFill="1" applyBorder="1" applyAlignment="1">
      <alignment horizontal="left" vertical="center" wrapText="1" indent="1" readingOrder="1"/>
    </xf>
    <xf numFmtId="8" fontId="5" fillId="4" borderId="17" xfId="0" applyNumberFormat="1" applyFont="1" applyFill="1" applyBorder="1" applyAlignment="1">
      <alignment horizontal="left" vertical="center" wrapText="1" indent="1" readingOrder="1"/>
    </xf>
    <xf numFmtId="0" fontId="0" fillId="0" borderId="7" xfId="0" applyBorder="1"/>
    <xf numFmtId="0" fontId="6" fillId="0" borderId="7" xfId="0" applyFont="1" applyBorder="1"/>
    <xf numFmtId="0" fontId="7" fillId="2" borderId="9" xfId="0" applyFont="1" applyFill="1" applyBorder="1" applyAlignment="1">
      <alignment horizontal="left" vertical="center" wrapText="1" indent="1" readingOrder="1"/>
    </xf>
    <xf numFmtId="8" fontId="7" fillId="2" borderId="10" xfId="0" applyNumberFormat="1" applyFont="1" applyFill="1" applyBorder="1" applyAlignment="1">
      <alignment horizontal="left" vertical="center" wrapText="1" indent="1" readingOrder="1"/>
    </xf>
    <xf numFmtId="0" fontId="7" fillId="3" borderId="11" xfId="0" applyFont="1" applyFill="1" applyBorder="1" applyAlignment="1">
      <alignment horizontal="left" vertical="center" wrapText="1" indent="1" readingOrder="1"/>
    </xf>
    <xf numFmtId="0" fontId="7" fillId="3" borderId="13" xfId="0" applyFont="1" applyFill="1" applyBorder="1" applyAlignment="1">
      <alignment horizontal="left" vertical="center" wrapText="1" indent="1" readingOrder="1"/>
    </xf>
    <xf numFmtId="0" fontId="7" fillId="2" borderId="11" xfId="0" applyFont="1" applyFill="1" applyBorder="1" applyAlignment="1">
      <alignment horizontal="left" vertical="center" wrapText="1" indent="1" readingOrder="1"/>
    </xf>
    <xf numFmtId="8" fontId="7" fillId="2" borderId="12" xfId="0" applyNumberFormat="1" applyFont="1" applyFill="1" applyBorder="1" applyAlignment="1">
      <alignment horizontal="left" vertical="center" wrapText="1" indent="1" readingOrder="1"/>
    </xf>
    <xf numFmtId="8" fontId="7" fillId="3" borderId="12" xfId="0" applyNumberFormat="1" applyFont="1" applyFill="1" applyBorder="1" applyAlignment="1">
      <alignment horizontal="left" vertical="center" wrapText="1" indent="1" readingOrder="1"/>
    </xf>
    <xf numFmtId="0" fontId="8" fillId="4" borderId="15" xfId="0" applyFont="1" applyFill="1" applyBorder="1" applyAlignment="1">
      <alignment horizontal="left" vertical="center" wrapText="1" indent="1" readingOrder="1"/>
    </xf>
    <xf numFmtId="8" fontId="8" fillId="4" borderId="16" xfId="0" applyNumberFormat="1" applyFont="1" applyFill="1" applyBorder="1" applyAlignment="1">
      <alignment horizontal="left" vertical="center" wrapText="1" indent="1" readingOrder="1"/>
    </xf>
    <xf numFmtId="8" fontId="8" fillId="4" borderId="17" xfId="0" applyNumberFormat="1" applyFont="1" applyFill="1" applyBorder="1" applyAlignment="1">
      <alignment horizontal="left" vertical="center" wrapText="1" indent="1" readingOrder="1"/>
    </xf>
    <xf numFmtId="0" fontId="0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8" fontId="4" fillId="3" borderId="12" xfId="0" applyNumberFormat="1" applyFont="1" applyFill="1" applyBorder="1" applyAlignment="1">
      <alignment horizontal="left" vertical="center" wrapText="1" indent="1" readingOrder="1"/>
    </xf>
    <xf numFmtId="8" fontId="4" fillId="3" borderId="1" xfId="0" applyNumberFormat="1" applyFont="1" applyFill="1" applyBorder="1" applyAlignment="1">
      <alignment horizontal="left" vertical="center" wrapText="1" indent="1" readingOrder="1"/>
    </xf>
    <xf numFmtId="8" fontId="4" fillId="3" borderId="12" xfId="0" applyNumberFormat="1" applyFont="1" applyFill="1" applyBorder="1" applyAlignment="1">
      <alignment horizontal="left" vertical="center" wrapText="1" indent="1" readingOrder="1"/>
    </xf>
    <xf numFmtId="8" fontId="4" fillId="3" borderId="14" xfId="0" applyNumberFormat="1" applyFont="1" applyFill="1" applyBorder="1" applyAlignment="1">
      <alignment horizontal="left" vertical="center" wrapText="1" indent="1" readingOrder="1"/>
    </xf>
    <xf numFmtId="8" fontId="4" fillId="3" borderId="2" xfId="0" applyNumberFormat="1" applyFont="1" applyFill="1" applyBorder="1" applyAlignment="1">
      <alignment horizontal="left" vertical="center" wrapText="1" indent="1" readingOrder="1"/>
    </xf>
    <xf numFmtId="8" fontId="4" fillId="3" borderId="3" xfId="0" applyNumberFormat="1" applyFont="1" applyFill="1" applyBorder="1" applyAlignment="1">
      <alignment horizontal="left" vertical="center" wrapText="1" indent="1" readingOrder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8" fontId="7" fillId="3" borderId="2" xfId="0" applyNumberFormat="1" applyFont="1" applyFill="1" applyBorder="1" applyAlignment="1">
      <alignment horizontal="left" vertical="center" wrapText="1" indent="1" readingOrder="1"/>
    </xf>
    <xf numFmtId="8" fontId="7" fillId="3" borderId="3" xfId="0" applyNumberFormat="1" applyFont="1" applyFill="1" applyBorder="1" applyAlignment="1">
      <alignment horizontal="left" vertical="center" wrapText="1" indent="1" readingOrder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8" fontId="7" fillId="3" borderId="12" xfId="0" applyNumberFormat="1" applyFont="1" applyFill="1" applyBorder="1" applyAlignment="1">
      <alignment horizontal="left" vertical="center" wrapText="1" indent="1" readingOrder="1"/>
    </xf>
    <xf numFmtId="8" fontId="7" fillId="3" borderId="14" xfId="0" applyNumberFormat="1" applyFont="1" applyFill="1" applyBorder="1" applyAlignment="1">
      <alignment horizontal="left" vertical="center" wrapText="1" indent="1" readingOrder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4" borderId="16" xfId="0" applyNumberFormat="1" applyFont="1" applyFill="1" applyBorder="1" applyAlignment="1">
      <alignment horizontal="left" vertical="center" wrapText="1" indent="1" readingOrder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9ED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7"/>
  <sheetViews>
    <sheetView topLeftCell="A367" workbookViewId="0">
      <selection activeCell="D281" sqref="D281:D287"/>
    </sheetView>
  </sheetViews>
  <sheetFormatPr defaultRowHeight="15"/>
  <cols>
    <col min="1" max="1" width="41.5703125" customWidth="1"/>
    <col min="2" max="2" width="50.28515625" customWidth="1"/>
    <col min="3" max="4" width="32.85546875" customWidth="1"/>
  </cols>
  <sheetData>
    <row r="1" spans="1:4">
      <c r="A1" s="50" t="s">
        <v>0</v>
      </c>
      <c r="B1" s="51"/>
      <c r="C1" s="51"/>
      <c r="D1" s="52"/>
    </row>
    <row r="2" spans="1:4">
      <c r="A2" s="63" t="s">
        <v>73</v>
      </c>
      <c r="B2" s="64"/>
      <c r="C2" s="64"/>
      <c r="D2" s="65"/>
    </row>
    <row r="3" spans="1:4" ht="15.75" thickBot="1">
      <c r="A3" s="13"/>
      <c r="B3" s="14" t="s">
        <v>68</v>
      </c>
      <c r="C3" s="14" t="s">
        <v>69</v>
      </c>
      <c r="D3" s="15" t="s">
        <v>70</v>
      </c>
    </row>
    <row r="4" spans="1:4" ht="15.75" thickBot="1">
      <c r="A4" s="16" t="s">
        <v>1</v>
      </c>
      <c r="B4" s="2">
        <v>5000</v>
      </c>
      <c r="C4" s="2">
        <v>7587.61</v>
      </c>
      <c r="D4" s="17"/>
    </row>
    <row r="5" spans="1:4">
      <c r="A5" s="18" t="s">
        <v>2</v>
      </c>
      <c r="B5" s="45">
        <v>1000</v>
      </c>
      <c r="C5" s="45">
        <v>0</v>
      </c>
      <c r="D5" s="43"/>
    </row>
    <row r="6" spans="1:4" ht="15.75" thickBot="1">
      <c r="A6" s="19" t="s">
        <v>3</v>
      </c>
      <c r="B6" s="46"/>
      <c r="C6" s="46"/>
      <c r="D6" s="44"/>
    </row>
    <row r="7" spans="1:4" ht="15.75" thickBot="1">
      <c r="A7" s="20" t="s">
        <v>4</v>
      </c>
      <c r="B7" s="6">
        <v>1500</v>
      </c>
      <c r="C7" s="6">
        <v>490</v>
      </c>
      <c r="D7" s="21"/>
    </row>
    <row r="8" spans="1:4" ht="15.75" thickBot="1">
      <c r="A8" s="18" t="s">
        <v>5</v>
      </c>
      <c r="B8" s="7">
        <v>3800</v>
      </c>
      <c r="C8" s="7">
        <v>754</v>
      </c>
      <c r="D8" s="22"/>
    </row>
    <row r="9" spans="1:4" ht="15.75" thickBot="1">
      <c r="A9" s="20" t="s">
        <v>6</v>
      </c>
      <c r="B9" s="6">
        <v>4000</v>
      </c>
      <c r="C9" s="6">
        <v>2336.38</v>
      </c>
      <c r="D9" s="21"/>
    </row>
    <row r="10" spans="1:4" ht="15.75" thickBot="1">
      <c r="A10" s="18" t="s">
        <v>7</v>
      </c>
      <c r="B10" s="7" t="s">
        <v>8</v>
      </c>
      <c r="C10" s="7" t="s">
        <v>9</v>
      </c>
      <c r="D10" s="22"/>
    </row>
    <row r="11" spans="1:4" ht="15.75" thickBot="1">
      <c r="A11" s="23" t="s">
        <v>10</v>
      </c>
      <c r="B11" s="24">
        <f>SUM(B4:B9)</f>
        <v>15300</v>
      </c>
      <c r="C11" s="24">
        <f>SUM(C4:C9)</f>
        <v>11167.990000000002</v>
      </c>
      <c r="D11" s="25">
        <f>SUM(D4:D9)</f>
        <v>0</v>
      </c>
    </row>
    <row r="12" spans="1:4" ht="15.75" thickBot="1"/>
    <row r="13" spans="1:4">
      <c r="A13" s="50" t="s">
        <v>11</v>
      </c>
      <c r="B13" s="51"/>
      <c r="C13" s="51"/>
      <c r="D13" s="52"/>
    </row>
    <row r="14" spans="1:4">
      <c r="A14" s="63" t="s">
        <v>72</v>
      </c>
      <c r="B14" s="64"/>
      <c r="C14" s="64"/>
      <c r="D14" s="65"/>
    </row>
    <row r="15" spans="1:4" ht="15.75" thickBot="1">
      <c r="A15" s="26"/>
      <c r="B15" s="14" t="s">
        <v>68</v>
      </c>
      <c r="C15" s="14" t="s">
        <v>69</v>
      </c>
      <c r="D15" s="15" t="s">
        <v>70</v>
      </c>
    </row>
    <row r="16" spans="1:4" ht="15.75" thickBot="1">
      <c r="A16" s="16" t="s">
        <v>1</v>
      </c>
      <c r="B16" s="2">
        <v>8500</v>
      </c>
      <c r="C16" s="2">
        <v>12866</v>
      </c>
      <c r="D16" s="17"/>
    </row>
    <row r="17" spans="1:4">
      <c r="A17" s="18" t="s">
        <v>2</v>
      </c>
      <c r="B17" s="45">
        <v>2000</v>
      </c>
      <c r="C17" s="45">
        <f>SUM(3320+854+4+74)</f>
        <v>4252</v>
      </c>
      <c r="D17" s="43"/>
    </row>
    <row r="18" spans="1:4" ht="15.75" thickBot="1">
      <c r="A18" s="19" t="s">
        <v>3</v>
      </c>
      <c r="B18" s="46"/>
      <c r="C18" s="46"/>
      <c r="D18" s="44"/>
    </row>
    <row r="19" spans="1:4" ht="15.75" thickBot="1">
      <c r="A19" s="20" t="s">
        <v>4</v>
      </c>
      <c r="B19" s="6">
        <v>4000</v>
      </c>
      <c r="C19" s="6">
        <v>7757.11</v>
      </c>
      <c r="D19" s="21"/>
    </row>
    <row r="20" spans="1:4" ht="15.75" thickBot="1">
      <c r="A20" s="18" t="s">
        <v>5</v>
      </c>
      <c r="B20" s="7">
        <v>2500</v>
      </c>
      <c r="C20" s="7">
        <f>1580+840</f>
        <v>2420</v>
      </c>
      <c r="D20" s="22"/>
    </row>
    <row r="21" spans="1:4" ht="15.75" thickBot="1">
      <c r="A21" s="20" t="s">
        <v>6</v>
      </c>
      <c r="B21" s="6">
        <v>2800</v>
      </c>
      <c r="C21" s="6">
        <v>9000</v>
      </c>
      <c r="D21" s="21"/>
    </row>
    <row r="22" spans="1:4" ht="15.75" thickBot="1">
      <c r="A22" s="18" t="s">
        <v>7</v>
      </c>
      <c r="B22" s="7" t="s">
        <v>8</v>
      </c>
      <c r="C22" s="7" t="s">
        <v>12</v>
      </c>
      <c r="D22" s="22"/>
    </row>
    <row r="23" spans="1:4" ht="15.75" thickBot="1">
      <c r="A23" s="23" t="s">
        <v>10</v>
      </c>
      <c r="B23" s="24">
        <f>SUM(B16:B21)</f>
        <v>19800</v>
      </c>
      <c r="C23" s="24">
        <f>SUM(C16:C21)</f>
        <v>36295.11</v>
      </c>
      <c r="D23" s="25">
        <f>SUM(D16:D21)</f>
        <v>0</v>
      </c>
    </row>
    <row r="24" spans="1:4" ht="15.75" thickBot="1"/>
    <row r="25" spans="1:4">
      <c r="A25" s="50" t="s">
        <v>13</v>
      </c>
      <c r="B25" s="51"/>
      <c r="C25" s="51"/>
      <c r="D25" s="52"/>
    </row>
    <row r="26" spans="1:4">
      <c r="A26" s="53" t="s">
        <v>71</v>
      </c>
      <c r="B26" s="54"/>
      <c r="C26" s="54"/>
      <c r="D26" s="55"/>
    </row>
    <row r="27" spans="1:4" ht="15.75" thickBot="1">
      <c r="A27" s="26"/>
      <c r="B27" s="14" t="s">
        <v>68</v>
      </c>
      <c r="C27" s="14" t="s">
        <v>69</v>
      </c>
      <c r="D27" s="15" t="s">
        <v>70</v>
      </c>
    </row>
    <row r="28" spans="1:4" ht="15.75" thickBot="1">
      <c r="A28" s="16" t="s">
        <v>1</v>
      </c>
      <c r="B28" s="2">
        <v>11500</v>
      </c>
      <c r="C28" s="2">
        <v>10700</v>
      </c>
      <c r="D28" s="17">
        <v>10700</v>
      </c>
    </row>
    <row r="29" spans="1:4">
      <c r="A29" s="18" t="s">
        <v>2</v>
      </c>
      <c r="B29" s="45">
        <v>1200</v>
      </c>
      <c r="C29" s="45">
        <f>770+90+31</f>
        <v>891</v>
      </c>
      <c r="D29" s="43">
        <v>1000</v>
      </c>
    </row>
    <row r="30" spans="1:4" ht="15.75" thickBot="1">
      <c r="A30" s="19" t="s">
        <v>3</v>
      </c>
      <c r="B30" s="46"/>
      <c r="C30" s="46"/>
      <c r="D30" s="44"/>
    </row>
    <row r="31" spans="1:4" ht="15.75" thickBot="1">
      <c r="A31" s="20" t="s">
        <v>4</v>
      </c>
      <c r="B31" s="6">
        <v>5200</v>
      </c>
      <c r="C31" s="6">
        <v>4500</v>
      </c>
      <c r="D31" s="21">
        <v>4000</v>
      </c>
    </row>
    <row r="32" spans="1:4" ht="15.75" thickBot="1">
      <c r="A32" s="18" t="s">
        <v>5</v>
      </c>
      <c r="B32" s="7">
        <v>4300</v>
      </c>
      <c r="C32" s="7">
        <f>3355.28+1096</f>
        <v>4451.2800000000007</v>
      </c>
      <c r="D32" s="22">
        <v>4500</v>
      </c>
    </row>
    <row r="33" spans="1:4" ht="15.75" thickBot="1">
      <c r="A33" s="20" t="s">
        <v>6</v>
      </c>
      <c r="B33" s="6">
        <v>2000</v>
      </c>
      <c r="C33" s="6">
        <v>4859</v>
      </c>
      <c r="D33" s="21">
        <v>5000</v>
      </c>
    </row>
    <row r="34" spans="1:4" ht="15.75" thickBot="1">
      <c r="A34" s="18" t="s">
        <v>7</v>
      </c>
      <c r="B34" s="7" t="s">
        <v>14</v>
      </c>
      <c r="C34" s="7" t="s">
        <v>15</v>
      </c>
      <c r="D34" s="22" t="s">
        <v>15</v>
      </c>
    </row>
    <row r="35" spans="1:4" ht="15.75" thickBot="1">
      <c r="A35" s="23" t="s">
        <v>16</v>
      </c>
      <c r="B35" s="24">
        <f>SUM(B28:B33)</f>
        <v>24200</v>
      </c>
      <c r="C35" s="24">
        <f>SUM(C28:C33)</f>
        <v>25401.279999999999</v>
      </c>
      <c r="D35" s="25">
        <f>SUM(D28:D33)</f>
        <v>25200</v>
      </c>
    </row>
    <row r="37" spans="1:4">
      <c r="A37" s="66" t="s">
        <v>17</v>
      </c>
      <c r="B37" s="66"/>
      <c r="C37" s="66"/>
      <c r="D37" s="66"/>
    </row>
    <row r="38" spans="1:4">
      <c r="A38" s="67" t="s">
        <v>18</v>
      </c>
      <c r="B38" s="67"/>
      <c r="C38" s="67"/>
      <c r="D38" s="67"/>
    </row>
    <row r="39" spans="1:4" ht="15.75" thickBot="1">
      <c r="B39" s="14" t="s">
        <v>68</v>
      </c>
      <c r="C39" s="14" t="s">
        <v>69</v>
      </c>
      <c r="D39" s="15" t="s">
        <v>70</v>
      </c>
    </row>
    <row r="40" spans="1:4" ht="15.75" thickBot="1">
      <c r="A40" s="1" t="s">
        <v>1</v>
      </c>
      <c r="B40" s="2">
        <v>4800</v>
      </c>
      <c r="C40" s="2">
        <v>5360</v>
      </c>
      <c r="D40" s="2">
        <v>6400</v>
      </c>
    </row>
    <row r="41" spans="1:4">
      <c r="A41" s="3" t="s">
        <v>2</v>
      </c>
      <c r="B41" s="45">
        <v>900</v>
      </c>
      <c r="C41" s="45">
        <f>710+417</f>
        <v>1127</v>
      </c>
      <c r="D41" s="45">
        <v>1200</v>
      </c>
    </row>
    <row r="42" spans="1:4" ht="15.75" thickBot="1">
      <c r="A42" s="4" t="s">
        <v>3</v>
      </c>
      <c r="B42" s="46"/>
      <c r="C42" s="46"/>
      <c r="D42" s="46"/>
    </row>
    <row r="43" spans="1:4" ht="15.75" thickBot="1">
      <c r="A43" s="5" t="s">
        <v>4</v>
      </c>
      <c r="B43" s="6">
        <v>1600</v>
      </c>
      <c r="C43" s="6">
        <v>627</v>
      </c>
      <c r="D43" s="6">
        <v>700</v>
      </c>
    </row>
    <row r="44" spans="1:4" ht="15.75" thickBot="1">
      <c r="A44" s="3" t="s">
        <v>5</v>
      </c>
      <c r="B44" s="7">
        <v>900</v>
      </c>
      <c r="C44" s="7">
        <f>380+1616+127+655+551</f>
        <v>3329</v>
      </c>
      <c r="D44" s="7">
        <v>2800</v>
      </c>
    </row>
    <row r="45" spans="1:4" ht="15.75" thickBot="1">
      <c r="A45" s="5" t="s">
        <v>6</v>
      </c>
      <c r="B45" s="6">
        <v>450</v>
      </c>
      <c r="C45" s="6">
        <v>1165</v>
      </c>
      <c r="D45" s="6">
        <v>1100</v>
      </c>
    </row>
    <row r="46" spans="1:4" ht="15.75" thickBot="1">
      <c r="A46" s="3" t="s">
        <v>7</v>
      </c>
      <c r="B46" s="7" t="s">
        <v>12</v>
      </c>
      <c r="C46" s="7" t="s">
        <v>19</v>
      </c>
      <c r="D46" s="7" t="s">
        <v>45</v>
      </c>
    </row>
    <row r="47" spans="1:4" ht="15.75" thickBot="1">
      <c r="A47" s="8" t="s">
        <v>16</v>
      </c>
      <c r="B47" s="9">
        <f>SUM(B40:B45)</f>
        <v>8650</v>
      </c>
      <c r="C47" s="9">
        <f>SUM(C40:C45)</f>
        <v>11608</v>
      </c>
      <c r="D47" s="9">
        <f>SUM(D40:D45)</f>
        <v>12200</v>
      </c>
    </row>
    <row r="48" spans="1:4" ht="15.75" thickBot="1"/>
    <row r="49" spans="1:4">
      <c r="A49" s="50" t="s">
        <v>20</v>
      </c>
      <c r="B49" s="51"/>
      <c r="C49" s="51"/>
      <c r="D49" s="52"/>
    </row>
    <row r="50" spans="1:4">
      <c r="A50" s="53" t="s">
        <v>21</v>
      </c>
      <c r="B50" s="54"/>
      <c r="C50" s="54"/>
      <c r="D50" s="55"/>
    </row>
    <row r="51" spans="1:4" ht="15.75" thickBot="1">
      <c r="A51" s="26"/>
      <c r="B51" s="14" t="s">
        <v>68</v>
      </c>
      <c r="C51" s="14" t="s">
        <v>69</v>
      </c>
      <c r="D51" s="15" t="s">
        <v>70</v>
      </c>
    </row>
    <row r="52" spans="1:4" ht="15.75" thickBot="1">
      <c r="A52" s="16" t="s">
        <v>1</v>
      </c>
      <c r="B52" s="2">
        <v>9300</v>
      </c>
      <c r="C52" s="2">
        <v>3040</v>
      </c>
      <c r="D52" s="17"/>
    </row>
    <row r="53" spans="1:4">
      <c r="A53" s="18" t="s">
        <v>2</v>
      </c>
      <c r="B53" s="45">
        <v>1070</v>
      </c>
      <c r="C53" s="45">
        <v>138</v>
      </c>
      <c r="D53" s="43"/>
    </row>
    <row r="54" spans="1:4" ht="15.75" thickBot="1">
      <c r="A54" s="19" t="s">
        <v>3</v>
      </c>
      <c r="B54" s="46"/>
      <c r="C54" s="46"/>
      <c r="D54" s="44"/>
    </row>
    <row r="55" spans="1:4" ht="15.75" thickBot="1">
      <c r="A55" s="20" t="s">
        <v>4</v>
      </c>
      <c r="B55" s="6">
        <v>1500</v>
      </c>
      <c r="C55" s="6">
        <v>1676</v>
      </c>
      <c r="D55" s="21"/>
    </row>
    <row r="56" spans="1:4" ht="15.75" thickBot="1">
      <c r="A56" s="18" t="s">
        <v>5</v>
      </c>
      <c r="B56" s="7">
        <v>3800</v>
      </c>
      <c r="C56" s="7">
        <f>770+60</f>
        <v>830</v>
      </c>
      <c r="D56" s="22"/>
    </row>
    <row r="57" spans="1:4" ht="15.75" thickBot="1">
      <c r="A57" s="20" t="s">
        <v>6</v>
      </c>
      <c r="B57" s="6">
        <v>4000</v>
      </c>
      <c r="C57" s="6">
        <v>0</v>
      </c>
      <c r="D57" s="21"/>
    </row>
    <row r="58" spans="1:4" ht="15.75" thickBot="1">
      <c r="A58" s="18" t="s">
        <v>7</v>
      </c>
      <c r="B58" s="7" t="s">
        <v>12</v>
      </c>
      <c r="C58" s="7" t="s">
        <v>12</v>
      </c>
      <c r="D58" s="22"/>
    </row>
    <row r="59" spans="1:4" ht="15.75" thickBot="1">
      <c r="A59" s="23" t="s">
        <v>16</v>
      </c>
      <c r="B59" s="24">
        <f>SUM(B52:B57)</f>
        <v>19670</v>
      </c>
      <c r="C59" s="24">
        <f>SUM(C52:C57)</f>
        <v>5684</v>
      </c>
      <c r="D59" s="25">
        <f>SUM(D52:D57)</f>
        <v>0</v>
      </c>
    </row>
    <row r="60" spans="1:4" ht="15.75" thickBot="1"/>
    <row r="61" spans="1:4">
      <c r="A61" s="50" t="s">
        <v>22</v>
      </c>
      <c r="B61" s="51"/>
      <c r="C61" s="51"/>
      <c r="D61" s="52"/>
    </row>
    <row r="62" spans="1:4">
      <c r="A62" s="53" t="s">
        <v>23</v>
      </c>
      <c r="B62" s="54"/>
      <c r="C62" s="54"/>
      <c r="D62" s="55"/>
    </row>
    <row r="63" spans="1:4" ht="15.75" thickBot="1">
      <c r="A63" s="13"/>
      <c r="B63" s="14" t="s">
        <v>68</v>
      </c>
      <c r="C63" s="14" t="s">
        <v>69</v>
      </c>
      <c r="D63" s="15" t="s">
        <v>70</v>
      </c>
    </row>
    <row r="64" spans="1:4" ht="15.75" thickBot="1">
      <c r="A64" s="16" t="s">
        <v>1</v>
      </c>
      <c r="B64" s="2">
        <v>7500</v>
      </c>
      <c r="C64" s="2">
        <v>7300</v>
      </c>
      <c r="D64" s="17"/>
    </row>
    <row r="65" spans="1:4">
      <c r="A65" s="18" t="s">
        <v>2</v>
      </c>
      <c r="B65" s="45">
        <v>1070</v>
      </c>
      <c r="C65" s="45">
        <f>1199+668</f>
        <v>1867</v>
      </c>
      <c r="D65" s="43"/>
    </row>
    <row r="66" spans="1:4" ht="15.75" thickBot="1">
      <c r="A66" s="19" t="s">
        <v>3</v>
      </c>
      <c r="B66" s="46"/>
      <c r="C66" s="46"/>
      <c r="D66" s="44"/>
    </row>
    <row r="67" spans="1:4" ht="15.75" thickBot="1">
      <c r="A67" s="20" t="s">
        <v>4</v>
      </c>
      <c r="B67" s="6">
        <v>1500</v>
      </c>
      <c r="C67" s="6">
        <v>1130</v>
      </c>
      <c r="D67" s="21"/>
    </row>
    <row r="68" spans="1:4" ht="15.75" thickBot="1">
      <c r="A68" s="18" t="s">
        <v>5</v>
      </c>
      <c r="B68" s="7">
        <v>3800</v>
      </c>
      <c r="C68" s="7">
        <v>2232</v>
      </c>
      <c r="D68" s="22"/>
    </row>
    <row r="69" spans="1:4" ht="15.75" thickBot="1">
      <c r="A69" s="20" t="s">
        <v>6</v>
      </c>
      <c r="B69" s="6">
        <v>5000</v>
      </c>
      <c r="C69" s="6">
        <v>0</v>
      </c>
      <c r="D69" s="21"/>
    </row>
    <row r="70" spans="1:4" ht="15.75" thickBot="1">
      <c r="A70" s="18" t="s">
        <v>7</v>
      </c>
      <c r="B70" s="7" t="s">
        <v>12</v>
      </c>
      <c r="C70" s="7" t="s">
        <v>12</v>
      </c>
      <c r="D70" s="22"/>
    </row>
    <row r="71" spans="1:4" ht="15.75" thickBot="1">
      <c r="A71" s="23" t="s">
        <v>10</v>
      </c>
      <c r="B71" s="24">
        <f>SUM(B64:B69)</f>
        <v>18870</v>
      </c>
      <c r="C71" s="24">
        <f>SUM(C64:C69)</f>
        <v>12529</v>
      </c>
      <c r="D71" s="25">
        <f>SUM(D64:D69)</f>
        <v>0</v>
      </c>
    </row>
    <row r="72" spans="1:4" ht="15.75" thickBot="1"/>
    <row r="73" spans="1:4">
      <c r="A73" s="50" t="s">
        <v>24</v>
      </c>
      <c r="B73" s="51"/>
      <c r="C73" s="51"/>
      <c r="D73" s="52"/>
    </row>
    <row r="74" spans="1:4">
      <c r="A74" s="53" t="s">
        <v>25</v>
      </c>
      <c r="B74" s="54"/>
      <c r="C74" s="54"/>
      <c r="D74" s="55"/>
    </row>
    <row r="75" spans="1:4" ht="15.75" thickBot="1">
      <c r="A75" s="26"/>
      <c r="B75" s="14" t="s">
        <v>68</v>
      </c>
      <c r="C75" s="14" t="s">
        <v>69</v>
      </c>
      <c r="D75" s="15" t="s">
        <v>70</v>
      </c>
    </row>
    <row r="76" spans="1:4" ht="15.75" thickBot="1">
      <c r="A76" s="16" t="s">
        <v>1</v>
      </c>
      <c r="B76" s="2">
        <v>4050</v>
      </c>
      <c r="C76" s="2">
        <v>8860.73</v>
      </c>
      <c r="D76" s="17"/>
    </row>
    <row r="77" spans="1:4">
      <c r="A77" s="18" t="s">
        <v>2</v>
      </c>
      <c r="B77" s="45"/>
      <c r="C77" s="45"/>
      <c r="D77" s="43"/>
    </row>
    <row r="78" spans="1:4" ht="15.75" thickBot="1">
      <c r="A78" s="19" t="s">
        <v>3</v>
      </c>
      <c r="B78" s="46"/>
      <c r="C78" s="46"/>
      <c r="D78" s="44"/>
    </row>
    <row r="79" spans="1:4" ht="15.75" thickBot="1">
      <c r="A79" s="20" t="s">
        <v>4</v>
      </c>
      <c r="B79" s="6">
        <v>1150</v>
      </c>
      <c r="C79" s="2">
        <v>2784.7</v>
      </c>
      <c r="D79" s="17"/>
    </row>
    <row r="80" spans="1:4" ht="15.75" thickBot="1">
      <c r="A80" s="18" t="s">
        <v>5</v>
      </c>
      <c r="B80" s="7">
        <v>2000</v>
      </c>
      <c r="C80" s="7">
        <f>1950+500+682+490</f>
        <v>3622</v>
      </c>
      <c r="D80" s="22"/>
    </row>
    <row r="81" spans="1:4" ht="15.75" thickBot="1">
      <c r="A81" s="20" t="s">
        <v>6</v>
      </c>
      <c r="B81" s="6">
        <v>0</v>
      </c>
      <c r="C81" s="6">
        <v>175</v>
      </c>
      <c r="D81" s="21"/>
    </row>
    <row r="82" spans="1:4" ht="15.75" thickBot="1">
      <c r="A82" s="18" t="s">
        <v>7</v>
      </c>
      <c r="B82" s="7" t="s">
        <v>19</v>
      </c>
      <c r="C82" s="7" t="s">
        <v>26</v>
      </c>
      <c r="D82" s="22"/>
    </row>
    <row r="83" spans="1:4" ht="15.75" thickBot="1">
      <c r="A83" s="23" t="s">
        <v>10</v>
      </c>
      <c r="B83" s="24">
        <f>SUM(B76:B81)</f>
        <v>7200</v>
      </c>
      <c r="C83" s="24">
        <f>SUM(C76:C81)</f>
        <v>15442.43</v>
      </c>
      <c r="D83" s="25">
        <f>SUM(D76:D81)</f>
        <v>0</v>
      </c>
    </row>
    <row r="84" spans="1:4" ht="15.75" thickBot="1"/>
    <row r="85" spans="1:4">
      <c r="A85" s="50" t="s">
        <v>27</v>
      </c>
      <c r="B85" s="51"/>
      <c r="C85" s="51"/>
      <c r="D85" s="52"/>
    </row>
    <row r="86" spans="1:4">
      <c r="A86" s="53" t="s">
        <v>28</v>
      </c>
      <c r="B86" s="54"/>
      <c r="C86" s="54"/>
      <c r="D86" s="55"/>
    </row>
    <row r="87" spans="1:4" ht="15.75" thickBot="1">
      <c r="A87" s="26"/>
      <c r="B87" s="14" t="s">
        <v>68</v>
      </c>
      <c r="C87" s="14" t="s">
        <v>69</v>
      </c>
      <c r="D87" s="15" t="s">
        <v>70</v>
      </c>
    </row>
    <row r="88" spans="1:4" ht="15.75" thickBot="1">
      <c r="A88" s="16" t="s">
        <v>1</v>
      </c>
      <c r="B88" s="2">
        <v>0</v>
      </c>
      <c r="C88" s="2">
        <v>400</v>
      </c>
      <c r="D88" s="17"/>
    </row>
    <row r="89" spans="1:4">
      <c r="A89" s="18" t="s">
        <v>2</v>
      </c>
      <c r="B89" s="45">
        <v>0</v>
      </c>
      <c r="C89" s="45">
        <v>96</v>
      </c>
      <c r="D89" s="43"/>
    </row>
    <row r="90" spans="1:4" ht="15.75" thickBot="1">
      <c r="A90" s="19" t="s">
        <v>3</v>
      </c>
      <c r="B90" s="46"/>
      <c r="C90" s="46"/>
      <c r="D90" s="44"/>
    </row>
    <row r="91" spans="1:4" ht="15.75" thickBot="1">
      <c r="A91" s="20" t="s">
        <v>4</v>
      </c>
      <c r="B91" s="6">
        <v>0</v>
      </c>
      <c r="C91" s="6">
        <v>300</v>
      </c>
      <c r="D91" s="21"/>
    </row>
    <row r="92" spans="1:4" ht="15.75" thickBot="1">
      <c r="A92" s="18" t="s">
        <v>5</v>
      </c>
      <c r="B92" s="7">
        <v>0</v>
      </c>
      <c r="C92" s="7"/>
      <c r="D92" s="22"/>
    </row>
    <row r="93" spans="1:4" ht="15.75" thickBot="1">
      <c r="A93" s="20" t="s">
        <v>6</v>
      </c>
      <c r="B93" s="6">
        <v>0</v>
      </c>
      <c r="C93" s="6">
        <v>0</v>
      </c>
      <c r="D93" s="21"/>
    </row>
    <row r="94" spans="1:4" ht="15.75" thickBot="1">
      <c r="A94" s="18" t="s">
        <v>7</v>
      </c>
      <c r="B94" s="7"/>
      <c r="C94" s="7" t="s">
        <v>29</v>
      </c>
      <c r="D94" s="22"/>
    </row>
    <row r="95" spans="1:4" ht="15.75" thickBot="1">
      <c r="A95" s="23" t="s">
        <v>16</v>
      </c>
      <c r="B95" s="24">
        <f>SUM(B88:B93)</f>
        <v>0</v>
      </c>
      <c r="C95" s="24">
        <f>SUM(C88:C93)</f>
        <v>796</v>
      </c>
      <c r="D95" s="25">
        <f>SUM(D88:D93)</f>
        <v>0</v>
      </c>
    </row>
    <row r="96" spans="1:4" ht="15.75" thickBot="1"/>
    <row r="97" spans="1:4">
      <c r="A97" s="50" t="s">
        <v>30</v>
      </c>
      <c r="B97" s="51"/>
      <c r="C97" s="51"/>
      <c r="D97" s="52"/>
    </row>
    <row r="98" spans="1:4">
      <c r="A98" s="53" t="s">
        <v>31</v>
      </c>
      <c r="B98" s="54"/>
      <c r="C98" s="54"/>
      <c r="D98" s="55"/>
    </row>
    <row r="99" spans="1:4" ht="15.75" thickBot="1">
      <c r="A99" s="26"/>
      <c r="B99" s="14" t="s">
        <v>68</v>
      </c>
      <c r="C99" s="14" t="s">
        <v>69</v>
      </c>
      <c r="D99" s="15" t="s">
        <v>70</v>
      </c>
    </row>
    <row r="100" spans="1:4" ht="15.75" thickBot="1">
      <c r="A100" s="16" t="s">
        <v>1</v>
      </c>
      <c r="B100" s="2">
        <v>2500</v>
      </c>
      <c r="C100" s="2">
        <v>9143.48</v>
      </c>
      <c r="D100" s="17"/>
    </row>
    <row r="101" spans="1:4">
      <c r="A101" s="18" t="s">
        <v>2</v>
      </c>
      <c r="B101" s="45">
        <v>1150</v>
      </c>
      <c r="C101" s="45">
        <f>356+479+124</f>
        <v>959</v>
      </c>
      <c r="D101" s="43"/>
    </row>
    <row r="102" spans="1:4" ht="15.75" thickBot="1">
      <c r="A102" s="19" t="s">
        <v>3</v>
      </c>
      <c r="B102" s="46"/>
      <c r="C102" s="46"/>
      <c r="D102" s="44"/>
    </row>
    <row r="103" spans="1:4" ht="15.75" thickBot="1">
      <c r="A103" s="20" t="s">
        <v>4</v>
      </c>
      <c r="B103" s="6">
        <v>800</v>
      </c>
      <c r="C103" s="6"/>
      <c r="D103" s="21"/>
    </row>
    <row r="104" spans="1:4" ht="15.75" thickBot="1">
      <c r="A104" s="18" t="s">
        <v>5</v>
      </c>
      <c r="B104" s="7">
        <v>900</v>
      </c>
      <c r="C104" s="7"/>
      <c r="D104" s="22"/>
    </row>
    <row r="105" spans="1:4" ht="15.75" thickBot="1">
      <c r="A105" s="20" t="s">
        <v>6</v>
      </c>
      <c r="B105" s="6">
        <v>450</v>
      </c>
      <c r="C105" s="6">
        <v>1020</v>
      </c>
      <c r="D105" s="21"/>
    </row>
    <row r="106" spans="1:4" ht="15.75" thickBot="1">
      <c r="A106" s="18" t="s">
        <v>7</v>
      </c>
      <c r="B106" s="7" t="s">
        <v>12</v>
      </c>
      <c r="C106" s="7" t="s">
        <v>12</v>
      </c>
      <c r="D106" s="22"/>
    </row>
    <row r="107" spans="1:4" ht="15.75" thickBot="1">
      <c r="A107" s="23" t="s">
        <v>16</v>
      </c>
      <c r="B107" s="24">
        <f>SUM(B100:B105)</f>
        <v>5800</v>
      </c>
      <c r="C107" s="24">
        <f>SUM(C100:C105)</f>
        <v>11122.48</v>
      </c>
      <c r="D107" s="25">
        <f>SUM(D100:D105)</f>
        <v>0</v>
      </c>
    </row>
    <row r="108" spans="1:4" ht="15.75" thickBot="1"/>
    <row r="109" spans="1:4">
      <c r="A109" s="50" t="s">
        <v>32</v>
      </c>
      <c r="B109" s="51"/>
      <c r="C109" s="51"/>
      <c r="D109" s="52"/>
    </row>
    <row r="110" spans="1:4">
      <c r="A110" s="53" t="s">
        <v>33</v>
      </c>
      <c r="B110" s="54"/>
      <c r="C110" s="54"/>
      <c r="D110" s="55"/>
    </row>
    <row r="111" spans="1:4" ht="15.75" thickBot="1">
      <c r="A111" s="26"/>
      <c r="B111" s="14" t="s">
        <v>68</v>
      </c>
      <c r="C111" s="14" t="s">
        <v>69</v>
      </c>
      <c r="D111" s="15" t="s">
        <v>70</v>
      </c>
    </row>
    <row r="112" spans="1:4" ht="15.75" thickBot="1">
      <c r="A112" s="16" t="s">
        <v>1</v>
      </c>
      <c r="B112" s="2">
        <v>0</v>
      </c>
      <c r="C112" s="2">
        <v>695</v>
      </c>
      <c r="D112" s="17"/>
    </row>
    <row r="113" spans="1:4">
      <c r="A113" s="18" t="s">
        <v>2</v>
      </c>
      <c r="B113" s="45">
        <v>0</v>
      </c>
      <c r="C113" s="45"/>
      <c r="D113" s="43"/>
    </row>
    <row r="114" spans="1:4" ht="15.75" thickBot="1">
      <c r="A114" s="19" t="s">
        <v>3</v>
      </c>
      <c r="B114" s="46"/>
      <c r="C114" s="46"/>
      <c r="D114" s="44"/>
    </row>
    <row r="115" spans="1:4" ht="15.75" thickBot="1">
      <c r="A115" s="20" t="s">
        <v>4</v>
      </c>
      <c r="B115" s="6">
        <v>0</v>
      </c>
      <c r="C115" s="6"/>
      <c r="D115" s="21"/>
    </row>
    <row r="116" spans="1:4" ht="15.75" thickBot="1">
      <c r="A116" s="18" t="s">
        <v>5</v>
      </c>
      <c r="B116" s="7">
        <v>0</v>
      </c>
      <c r="C116" s="7"/>
      <c r="D116" s="22"/>
    </row>
    <row r="117" spans="1:4" ht="15.75" thickBot="1">
      <c r="A117" s="20" t="s">
        <v>6</v>
      </c>
      <c r="B117" s="6">
        <v>0</v>
      </c>
      <c r="C117" s="6"/>
      <c r="D117" s="21"/>
    </row>
    <row r="118" spans="1:4" ht="15.75" thickBot="1">
      <c r="A118" s="18" t="s">
        <v>7</v>
      </c>
      <c r="B118" s="7"/>
      <c r="C118" s="7" t="s">
        <v>29</v>
      </c>
      <c r="D118" s="22"/>
    </row>
    <row r="119" spans="1:4" ht="15.75" thickBot="1">
      <c r="A119" s="23" t="s">
        <v>16</v>
      </c>
      <c r="B119" s="24">
        <f>SUM(B112:B117)</f>
        <v>0</v>
      </c>
      <c r="C119" s="24">
        <f>SUM(C112:C117)</f>
        <v>695</v>
      </c>
      <c r="D119" s="25">
        <f>SUM(D112:D117)</f>
        <v>0</v>
      </c>
    </row>
    <row r="120" spans="1:4" ht="15.75" thickBot="1"/>
    <row r="121" spans="1:4">
      <c r="A121" s="50" t="s">
        <v>34</v>
      </c>
      <c r="B121" s="51"/>
      <c r="C121" s="51"/>
      <c r="D121" s="52"/>
    </row>
    <row r="122" spans="1:4">
      <c r="A122" s="53" t="s">
        <v>35</v>
      </c>
      <c r="B122" s="54"/>
      <c r="C122" s="54"/>
      <c r="D122" s="55"/>
    </row>
    <row r="123" spans="1:4" ht="15.75" thickBot="1">
      <c r="A123" s="26"/>
      <c r="B123" s="14" t="s">
        <v>68</v>
      </c>
      <c r="C123" s="14" t="s">
        <v>69</v>
      </c>
      <c r="D123" s="15" t="s">
        <v>70</v>
      </c>
    </row>
    <row r="124" spans="1:4" ht="15.75" thickBot="1">
      <c r="A124" s="16" t="s">
        <v>1</v>
      </c>
      <c r="B124" s="2">
        <v>0</v>
      </c>
      <c r="C124" s="2">
        <v>3000</v>
      </c>
      <c r="D124" s="17"/>
    </row>
    <row r="125" spans="1:4">
      <c r="A125" s="18" t="s">
        <v>2</v>
      </c>
      <c r="B125" s="45">
        <v>0</v>
      </c>
      <c r="C125" s="45">
        <v>121</v>
      </c>
      <c r="D125" s="43"/>
    </row>
    <row r="126" spans="1:4" ht="15.75" thickBot="1">
      <c r="A126" s="19" t="s">
        <v>3</v>
      </c>
      <c r="B126" s="46"/>
      <c r="C126" s="46"/>
      <c r="D126" s="44"/>
    </row>
    <row r="127" spans="1:4" ht="15.75" thickBot="1">
      <c r="A127" s="20" t="s">
        <v>4</v>
      </c>
      <c r="B127" s="6">
        <v>0</v>
      </c>
      <c r="C127" s="6">
        <v>186</v>
      </c>
      <c r="D127" s="21"/>
    </row>
    <row r="128" spans="1:4" ht="15.75" thickBot="1">
      <c r="A128" s="18" t="s">
        <v>5</v>
      </c>
      <c r="B128" s="7">
        <v>0</v>
      </c>
      <c r="C128" s="7"/>
      <c r="D128" s="22"/>
    </row>
    <row r="129" spans="1:4" ht="15.75" thickBot="1">
      <c r="A129" s="20" t="s">
        <v>6</v>
      </c>
      <c r="B129" s="6">
        <v>0</v>
      </c>
      <c r="C129" s="6"/>
      <c r="D129" s="21"/>
    </row>
    <row r="130" spans="1:4" ht="15.75" thickBot="1">
      <c r="A130" s="18" t="s">
        <v>7</v>
      </c>
      <c r="B130" s="7"/>
      <c r="C130" s="7" t="s">
        <v>19</v>
      </c>
      <c r="D130" s="22"/>
    </row>
    <row r="131" spans="1:4" ht="15.75" thickBot="1">
      <c r="A131" s="23" t="s">
        <v>16</v>
      </c>
      <c r="B131" s="24">
        <f>SUM(B124:B129)</f>
        <v>0</v>
      </c>
      <c r="C131" s="24">
        <f>SUM(C124:C129)</f>
        <v>3307</v>
      </c>
      <c r="D131" s="25">
        <f>SUM(D124:D129)</f>
        <v>0</v>
      </c>
    </row>
    <row r="132" spans="1:4" ht="15.75" thickBot="1"/>
    <row r="133" spans="1:4">
      <c r="A133" s="50" t="s">
        <v>36</v>
      </c>
      <c r="B133" s="51"/>
      <c r="C133" s="51"/>
      <c r="D133" s="52"/>
    </row>
    <row r="134" spans="1:4">
      <c r="A134" s="58" t="s">
        <v>37</v>
      </c>
      <c r="B134" s="59"/>
      <c r="C134" s="59"/>
      <c r="D134" s="60"/>
    </row>
    <row r="135" spans="1:4" ht="15.75" thickBot="1">
      <c r="A135" s="27"/>
      <c r="B135" s="14" t="s">
        <v>68</v>
      </c>
      <c r="C135" s="14" t="s">
        <v>69</v>
      </c>
      <c r="D135" s="15" t="s">
        <v>70</v>
      </c>
    </row>
    <row r="136" spans="1:4" ht="15.75" thickBot="1">
      <c r="A136" s="28" t="s">
        <v>1</v>
      </c>
      <c r="B136" s="10">
        <v>5100</v>
      </c>
      <c r="C136" s="10"/>
      <c r="D136" s="29">
        <v>5300</v>
      </c>
    </row>
    <row r="137" spans="1:4">
      <c r="A137" s="30" t="s">
        <v>2</v>
      </c>
      <c r="B137" s="56">
        <v>1800</v>
      </c>
      <c r="C137" s="56"/>
      <c r="D137" s="61">
        <v>1000</v>
      </c>
    </row>
    <row r="138" spans="1:4" ht="15.75" thickBot="1">
      <c r="A138" s="31" t="s">
        <v>3</v>
      </c>
      <c r="B138" s="57"/>
      <c r="C138" s="57"/>
      <c r="D138" s="62"/>
    </row>
    <row r="139" spans="1:4" ht="15.75" thickBot="1">
      <c r="A139" s="32" t="s">
        <v>4</v>
      </c>
      <c r="B139" s="11">
        <v>2300</v>
      </c>
      <c r="C139" s="11"/>
      <c r="D139" s="33">
        <v>2000</v>
      </c>
    </row>
    <row r="140" spans="1:4" ht="15.75" thickBot="1">
      <c r="A140" s="30" t="s">
        <v>5</v>
      </c>
      <c r="B140" s="12">
        <v>2400</v>
      </c>
      <c r="C140" s="12"/>
      <c r="D140" s="34">
        <v>2200</v>
      </c>
    </row>
    <row r="141" spans="1:4" ht="15.75" thickBot="1">
      <c r="A141" s="32" t="s">
        <v>6</v>
      </c>
      <c r="B141" s="11">
        <v>4000</v>
      </c>
      <c r="C141" s="11"/>
      <c r="D141" s="33">
        <v>8000</v>
      </c>
    </row>
    <row r="142" spans="1:4" ht="15.75" thickBot="1">
      <c r="A142" s="30" t="s">
        <v>7</v>
      </c>
      <c r="B142" s="12" t="s">
        <v>12</v>
      </c>
      <c r="C142" s="12"/>
      <c r="D142" s="34" t="s">
        <v>81</v>
      </c>
    </row>
    <row r="143" spans="1:4" ht="15.75" thickBot="1">
      <c r="A143" s="35" t="s">
        <v>16</v>
      </c>
      <c r="B143" s="36">
        <f>SUM(B136:B141)</f>
        <v>15600</v>
      </c>
      <c r="C143" s="36">
        <f>SUM(C136:C141)</f>
        <v>0</v>
      </c>
      <c r="D143" s="37">
        <f>SUM(D136:D141)</f>
        <v>18500</v>
      </c>
    </row>
    <row r="144" spans="1:4" ht="15.75" thickBot="1"/>
    <row r="145" spans="1:4">
      <c r="A145" s="50" t="s">
        <v>38</v>
      </c>
      <c r="B145" s="51"/>
      <c r="C145" s="51"/>
      <c r="D145" s="52"/>
    </row>
    <row r="146" spans="1:4">
      <c r="A146" s="53" t="s">
        <v>39</v>
      </c>
      <c r="B146" s="54"/>
      <c r="C146" s="54"/>
      <c r="D146" s="55"/>
    </row>
    <row r="147" spans="1:4" ht="15.75" thickBot="1">
      <c r="A147" s="26"/>
      <c r="B147" s="14" t="s">
        <v>68</v>
      </c>
      <c r="C147" s="14" t="s">
        <v>69</v>
      </c>
      <c r="D147" s="15" t="s">
        <v>70</v>
      </c>
    </row>
    <row r="148" spans="1:4" ht="15.75" thickBot="1">
      <c r="A148" s="16" t="s">
        <v>1</v>
      </c>
      <c r="B148" s="2">
        <v>11500</v>
      </c>
      <c r="C148" s="2">
        <v>10923</v>
      </c>
      <c r="D148" s="17">
        <v>10700</v>
      </c>
    </row>
    <row r="149" spans="1:4">
      <c r="A149" s="18" t="s">
        <v>2</v>
      </c>
      <c r="B149" s="45">
        <v>2000</v>
      </c>
      <c r="C149" s="45">
        <f>1084+1275+96.8</f>
        <v>2455.8000000000002</v>
      </c>
      <c r="D149" s="43">
        <v>2000</v>
      </c>
    </row>
    <row r="150" spans="1:4" ht="15.75" thickBot="1">
      <c r="A150" s="19" t="s">
        <v>3</v>
      </c>
      <c r="B150" s="46"/>
      <c r="C150" s="46"/>
      <c r="D150" s="44"/>
    </row>
    <row r="151" spans="1:4" ht="15.75" thickBot="1">
      <c r="A151" s="20" t="s">
        <v>4</v>
      </c>
      <c r="B151" s="6">
        <v>3800</v>
      </c>
      <c r="C151" s="6">
        <f>2530+79.61</f>
        <v>2609.61</v>
      </c>
      <c r="D151" s="21">
        <v>2700</v>
      </c>
    </row>
    <row r="152" spans="1:4" ht="15.75" thickBot="1">
      <c r="A152" s="18" t="s">
        <v>5</v>
      </c>
      <c r="B152" s="7">
        <v>3400</v>
      </c>
      <c r="C152" s="7">
        <f>923.89+44</f>
        <v>967.89</v>
      </c>
      <c r="D152" s="22">
        <v>1500</v>
      </c>
    </row>
    <row r="153" spans="1:4" ht="15.75" thickBot="1">
      <c r="A153" s="20" t="s">
        <v>6</v>
      </c>
      <c r="B153" s="6">
        <v>2500</v>
      </c>
      <c r="C153" s="6">
        <v>1950</v>
      </c>
      <c r="D153" s="21">
        <v>1800</v>
      </c>
    </row>
    <row r="154" spans="1:4" ht="30.75" thickBot="1">
      <c r="A154" s="18" t="s">
        <v>7</v>
      </c>
      <c r="B154" s="7" t="s">
        <v>40</v>
      </c>
      <c r="C154" s="7" t="s">
        <v>41</v>
      </c>
      <c r="D154" s="22" t="s">
        <v>41</v>
      </c>
    </row>
    <row r="155" spans="1:4" ht="15.75" thickBot="1">
      <c r="A155" s="23" t="s">
        <v>16</v>
      </c>
      <c r="B155" s="24">
        <f>SUM(B148:B153)</f>
        <v>23200</v>
      </c>
      <c r="C155" s="24">
        <f>SUM(C148:C153)</f>
        <v>18906.3</v>
      </c>
      <c r="D155" s="25">
        <f>SUM(D148:D153)</f>
        <v>18700</v>
      </c>
    </row>
    <row r="156" spans="1:4" ht="15.75" thickBot="1"/>
    <row r="157" spans="1:4">
      <c r="A157" s="50" t="s">
        <v>42</v>
      </c>
      <c r="B157" s="51"/>
      <c r="C157" s="51"/>
      <c r="D157" s="52"/>
    </row>
    <row r="158" spans="1:4">
      <c r="A158" s="53" t="s">
        <v>21</v>
      </c>
      <c r="B158" s="54"/>
      <c r="C158" s="54"/>
      <c r="D158" s="55"/>
    </row>
    <row r="159" spans="1:4" ht="15.75" thickBot="1">
      <c r="A159" s="26"/>
      <c r="B159" s="14" t="s">
        <v>68</v>
      </c>
      <c r="C159" s="14" t="s">
        <v>69</v>
      </c>
      <c r="D159" s="15" t="s">
        <v>70</v>
      </c>
    </row>
    <row r="160" spans="1:4" ht="15.75" thickBot="1">
      <c r="A160" s="16" t="s">
        <v>1</v>
      </c>
      <c r="B160" s="2">
        <v>9300</v>
      </c>
      <c r="C160" s="2"/>
      <c r="D160" s="17"/>
    </row>
    <row r="161" spans="1:4">
      <c r="A161" s="18" t="s">
        <v>2</v>
      </c>
      <c r="B161" s="45">
        <v>1000</v>
      </c>
      <c r="C161" s="45"/>
      <c r="D161" s="43"/>
    </row>
    <row r="162" spans="1:4" ht="15.75" thickBot="1">
      <c r="A162" s="19" t="s">
        <v>3</v>
      </c>
      <c r="B162" s="46"/>
      <c r="C162" s="46"/>
      <c r="D162" s="44"/>
    </row>
    <row r="163" spans="1:4" ht="15.75" thickBot="1">
      <c r="A163" s="20" t="s">
        <v>4</v>
      </c>
      <c r="B163" s="6">
        <v>1500</v>
      </c>
      <c r="C163" s="6"/>
      <c r="D163" s="21"/>
    </row>
    <row r="164" spans="1:4" ht="15.75" thickBot="1">
      <c r="A164" s="18" t="s">
        <v>5</v>
      </c>
      <c r="B164" s="7">
        <v>3800</v>
      </c>
      <c r="C164" s="7"/>
      <c r="D164" s="22"/>
    </row>
    <row r="165" spans="1:4" ht="15.75" thickBot="1">
      <c r="A165" s="20" t="s">
        <v>6</v>
      </c>
      <c r="B165" s="6">
        <v>4000</v>
      </c>
      <c r="C165" s="6"/>
      <c r="D165" s="21"/>
    </row>
    <row r="166" spans="1:4" ht="15.75" thickBot="1">
      <c r="A166" s="18" t="s">
        <v>7</v>
      </c>
      <c r="B166" s="7" t="s">
        <v>12</v>
      </c>
      <c r="C166" s="7"/>
      <c r="D166" s="22"/>
    </row>
    <row r="167" spans="1:4" ht="15.75" thickBot="1">
      <c r="A167" s="23" t="s">
        <v>16</v>
      </c>
      <c r="B167" s="24">
        <f>SUM(B160:B165)</f>
        <v>19600</v>
      </c>
      <c r="C167" s="24">
        <f>SUM(C160:C165)</f>
        <v>0</v>
      </c>
      <c r="D167" s="25">
        <f>SUM(D160:D165)</f>
        <v>0</v>
      </c>
    </row>
    <row r="168" spans="1:4" ht="15.75" thickBot="1"/>
    <row r="169" spans="1:4">
      <c r="A169" s="50" t="s">
        <v>43</v>
      </c>
      <c r="B169" s="51"/>
      <c r="C169" s="51"/>
      <c r="D169" s="52"/>
    </row>
    <row r="170" spans="1:4">
      <c r="A170" s="53" t="s">
        <v>44</v>
      </c>
      <c r="B170" s="54"/>
      <c r="C170" s="54"/>
      <c r="D170" s="55"/>
    </row>
    <row r="171" spans="1:4" ht="15.75" thickBot="1">
      <c r="A171" s="13"/>
      <c r="B171" s="14" t="s">
        <v>68</v>
      </c>
      <c r="C171" s="14" t="s">
        <v>69</v>
      </c>
      <c r="D171" s="15" t="s">
        <v>70</v>
      </c>
    </row>
    <row r="172" spans="1:4" ht="15.75" thickBot="1">
      <c r="A172" s="16" t="s">
        <v>1</v>
      </c>
      <c r="B172" s="2"/>
      <c r="C172" s="2">
        <v>5500</v>
      </c>
      <c r="D172" s="17"/>
    </row>
    <row r="173" spans="1:4">
      <c r="A173" s="18" t="s">
        <v>2</v>
      </c>
      <c r="B173" s="45"/>
      <c r="C173" s="45"/>
      <c r="D173" s="43"/>
    </row>
    <row r="174" spans="1:4" ht="15.75" thickBot="1">
      <c r="A174" s="19" t="s">
        <v>3</v>
      </c>
      <c r="B174" s="46"/>
      <c r="C174" s="46"/>
      <c r="D174" s="44"/>
    </row>
    <row r="175" spans="1:4" ht="15.75" thickBot="1">
      <c r="A175" s="20" t="s">
        <v>4</v>
      </c>
      <c r="B175" s="6"/>
      <c r="C175" s="6">
        <v>706</v>
      </c>
      <c r="D175" s="21"/>
    </row>
    <row r="176" spans="1:4" ht="15.75" thickBot="1">
      <c r="A176" s="18" t="s">
        <v>5</v>
      </c>
      <c r="B176" s="7"/>
      <c r="C176" s="7">
        <v>0</v>
      </c>
      <c r="D176" s="22"/>
    </row>
    <row r="177" spans="1:4" ht="15.75" thickBot="1">
      <c r="A177" s="20" t="s">
        <v>6</v>
      </c>
      <c r="B177" s="6"/>
      <c r="C177" s="6">
        <v>0</v>
      </c>
      <c r="D177" s="21"/>
    </row>
    <row r="178" spans="1:4" ht="15.75" thickBot="1">
      <c r="A178" s="18" t="s">
        <v>7</v>
      </c>
      <c r="B178" s="7"/>
      <c r="C178" s="7" t="s">
        <v>45</v>
      </c>
      <c r="D178" s="22"/>
    </row>
    <row r="179" spans="1:4" ht="15.75" thickBot="1">
      <c r="A179" s="23" t="s">
        <v>10</v>
      </c>
      <c r="B179" s="24">
        <f>SUM(B172:B177)</f>
        <v>0</v>
      </c>
      <c r="C179" s="24">
        <f>SUM(C172:C177)</f>
        <v>6206</v>
      </c>
      <c r="D179" s="25">
        <f>SUM(D172:D177)</f>
        <v>0</v>
      </c>
    </row>
    <row r="180" spans="1:4" ht="15.75" thickBot="1"/>
    <row r="181" spans="1:4">
      <c r="A181" s="50" t="s">
        <v>46</v>
      </c>
      <c r="B181" s="51"/>
      <c r="C181" s="51"/>
      <c r="D181" s="52"/>
    </row>
    <row r="182" spans="1:4">
      <c r="A182" s="53" t="s">
        <v>47</v>
      </c>
      <c r="B182" s="54"/>
      <c r="C182" s="54"/>
      <c r="D182" s="55"/>
    </row>
    <row r="183" spans="1:4" ht="15.75" thickBot="1">
      <c r="A183" s="13"/>
      <c r="B183" s="14" t="s">
        <v>68</v>
      </c>
      <c r="C183" s="14" t="s">
        <v>69</v>
      </c>
      <c r="D183" s="15" t="s">
        <v>70</v>
      </c>
    </row>
    <row r="184" spans="1:4" ht="15.75" thickBot="1">
      <c r="A184" s="16" t="s">
        <v>1</v>
      </c>
      <c r="B184" s="2">
        <v>1200</v>
      </c>
      <c r="C184" s="2">
        <v>2510</v>
      </c>
      <c r="D184" s="17">
        <v>2500</v>
      </c>
    </row>
    <row r="185" spans="1:4">
      <c r="A185" s="18" t="s">
        <v>2</v>
      </c>
      <c r="B185" s="45"/>
      <c r="C185" s="45"/>
      <c r="D185" s="43"/>
    </row>
    <row r="186" spans="1:4" ht="15.75" thickBot="1">
      <c r="A186" s="19" t="s">
        <v>3</v>
      </c>
      <c r="B186" s="46"/>
      <c r="C186" s="46"/>
      <c r="D186" s="44"/>
    </row>
    <row r="187" spans="1:4" ht="15.75" thickBot="1">
      <c r="A187" s="20" t="s">
        <v>4</v>
      </c>
      <c r="B187" s="6">
        <v>900</v>
      </c>
      <c r="C187" s="6">
        <v>850</v>
      </c>
      <c r="D187" s="21">
        <v>900</v>
      </c>
    </row>
    <row r="188" spans="1:4" ht="15.75" thickBot="1">
      <c r="A188" s="18" t="s">
        <v>5</v>
      </c>
      <c r="B188" s="7">
        <v>1500</v>
      </c>
      <c r="C188" s="7">
        <f>4600+335</f>
        <v>4935</v>
      </c>
      <c r="D188" s="22">
        <v>5000</v>
      </c>
    </row>
    <row r="189" spans="1:4" ht="15.75" thickBot="1">
      <c r="A189" s="20" t="s">
        <v>6</v>
      </c>
      <c r="B189" s="6"/>
      <c r="C189" s="6"/>
      <c r="D189" s="21">
        <v>1200</v>
      </c>
    </row>
    <row r="190" spans="1:4" ht="15.75" thickBot="1">
      <c r="A190" s="18" t="s">
        <v>7</v>
      </c>
      <c r="B190" s="7" t="s">
        <v>12</v>
      </c>
      <c r="C190" s="7" t="s">
        <v>26</v>
      </c>
      <c r="D190" s="7" t="s">
        <v>26</v>
      </c>
    </row>
    <row r="191" spans="1:4" ht="15.75" thickBot="1">
      <c r="A191" s="23" t="s">
        <v>10</v>
      </c>
      <c r="B191" s="24">
        <f>SUM(B184:B189)</f>
        <v>3600</v>
      </c>
      <c r="C191" s="24">
        <f>SUM(C184:C189)</f>
        <v>8295</v>
      </c>
      <c r="D191" s="25">
        <f>SUM(D184:D189)</f>
        <v>9600</v>
      </c>
    </row>
    <row r="192" spans="1:4" ht="15.75" thickBot="1"/>
    <row r="193" spans="1:4">
      <c r="A193" s="50" t="s">
        <v>48</v>
      </c>
      <c r="B193" s="51"/>
      <c r="C193" s="51"/>
      <c r="D193" s="52"/>
    </row>
    <row r="194" spans="1:4">
      <c r="A194" s="53" t="s">
        <v>49</v>
      </c>
      <c r="B194" s="54"/>
      <c r="C194" s="54"/>
      <c r="D194" s="55"/>
    </row>
    <row r="195" spans="1:4" ht="15.75" thickBot="1">
      <c r="A195" s="13"/>
      <c r="B195" s="14" t="s">
        <v>68</v>
      </c>
      <c r="C195" s="14" t="s">
        <v>69</v>
      </c>
      <c r="D195" s="15" t="s">
        <v>70</v>
      </c>
    </row>
    <row r="196" spans="1:4" ht="15.75" thickBot="1">
      <c r="A196" s="16" t="s">
        <v>1</v>
      </c>
      <c r="B196" s="2">
        <v>11500</v>
      </c>
      <c r="C196" s="2">
        <v>10740</v>
      </c>
      <c r="D196" s="17"/>
    </row>
    <row r="197" spans="1:4">
      <c r="A197" s="18" t="s">
        <v>2</v>
      </c>
      <c r="B197" s="45">
        <v>2500</v>
      </c>
      <c r="C197" s="45">
        <f>2144+965+80</f>
        <v>3189</v>
      </c>
      <c r="D197" s="43"/>
    </row>
    <row r="198" spans="1:4" ht="15.75" thickBot="1">
      <c r="A198" s="19" t="s">
        <v>3</v>
      </c>
      <c r="B198" s="46"/>
      <c r="C198" s="46"/>
      <c r="D198" s="44"/>
    </row>
    <row r="199" spans="1:4" ht="15.75" thickBot="1">
      <c r="A199" s="20" t="s">
        <v>4</v>
      </c>
      <c r="B199" s="6">
        <v>3700</v>
      </c>
      <c r="C199" s="2">
        <v>3039</v>
      </c>
      <c r="D199" s="17"/>
    </row>
    <row r="200" spans="1:4" ht="15.75" thickBot="1">
      <c r="A200" s="18" t="s">
        <v>5</v>
      </c>
      <c r="B200" s="7">
        <v>10000</v>
      </c>
      <c r="C200" s="7">
        <f>4600+7170+1400+2062-2390+200+1883+1310+2388+200-1480+3592</f>
        <v>20935</v>
      </c>
      <c r="D200" s="22"/>
    </row>
    <row r="201" spans="1:4" ht="15.75" thickBot="1">
      <c r="A201" s="20" t="s">
        <v>6</v>
      </c>
      <c r="B201" s="6">
        <v>4000</v>
      </c>
      <c r="C201" s="6">
        <v>4170</v>
      </c>
      <c r="D201" s="21"/>
    </row>
    <row r="202" spans="1:4" ht="15.75" thickBot="1">
      <c r="A202" s="18" t="s">
        <v>7</v>
      </c>
      <c r="B202" s="7" t="s">
        <v>40</v>
      </c>
      <c r="C202" s="7" t="s">
        <v>50</v>
      </c>
      <c r="D202" s="22"/>
    </row>
    <row r="203" spans="1:4" ht="15.75" thickBot="1">
      <c r="A203" s="23" t="s">
        <v>10</v>
      </c>
      <c r="B203" s="24">
        <f>SUM(B196:B201)</f>
        <v>31700</v>
      </c>
      <c r="C203" s="24">
        <f>SUM(C196:C201)</f>
        <v>42073</v>
      </c>
      <c r="D203" s="25">
        <f>SUM(D196:D201)</f>
        <v>0</v>
      </c>
    </row>
    <row r="204" spans="1:4" ht="15.75" thickBot="1"/>
    <row r="205" spans="1:4">
      <c r="A205" s="50" t="s">
        <v>51</v>
      </c>
      <c r="B205" s="51"/>
      <c r="C205" s="51"/>
      <c r="D205" s="52"/>
    </row>
    <row r="206" spans="1:4">
      <c r="A206" s="53" t="s">
        <v>52</v>
      </c>
      <c r="B206" s="54"/>
      <c r="C206" s="54"/>
      <c r="D206" s="55"/>
    </row>
    <row r="207" spans="1:4" ht="15.75" thickBot="1">
      <c r="A207" s="13"/>
      <c r="B207" s="14" t="s">
        <v>68</v>
      </c>
      <c r="C207" s="14" t="s">
        <v>69</v>
      </c>
      <c r="D207" s="15" t="s">
        <v>70</v>
      </c>
    </row>
    <row r="208" spans="1:4" ht="15.75" thickBot="1">
      <c r="A208" s="16" t="s">
        <v>1</v>
      </c>
      <c r="B208" s="2">
        <v>4900</v>
      </c>
      <c r="C208" s="2">
        <v>2290</v>
      </c>
      <c r="D208" s="17"/>
    </row>
    <row r="209" spans="1:4">
      <c r="A209" s="18" t="s">
        <v>2</v>
      </c>
      <c r="B209" s="45">
        <v>400</v>
      </c>
      <c r="C209" s="45">
        <v>1004</v>
      </c>
      <c r="D209" s="43"/>
    </row>
    <row r="210" spans="1:4" ht="15.75" thickBot="1">
      <c r="A210" s="19" t="s">
        <v>3</v>
      </c>
      <c r="B210" s="46"/>
      <c r="C210" s="46"/>
      <c r="D210" s="44"/>
    </row>
    <row r="211" spans="1:4" ht="15.75" thickBot="1">
      <c r="A211" s="20" t="s">
        <v>4</v>
      </c>
      <c r="B211" s="6">
        <v>1000</v>
      </c>
      <c r="C211" s="6">
        <v>2280</v>
      </c>
      <c r="D211" s="21"/>
    </row>
    <row r="212" spans="1:4" ht="15.75" thickBot="1">
      <c r="A212" s="18" t="s">
        <v>5</v>
      </c>
      <c r="B212" s="7">
        <v>2000</v>
      </c>
      <c r="C212" s="7">
        <v>4124</v>
      </c>
      <c r="D212" s="22"/>
    </row>
    <row r="213" spans="1:4" ht="15.75" thickBot="1">
      <c r="A213" s="20" t="s">
        <v>6</v>
      </c>
      <c r="B213" s="6"/>
      <c r="C213" s="6"/>
      <c r="D213" s="21"/>
    </row>
    <row r="214" spans="1:4" ht="15.75" thickBot="1">
      <c r="A214" s="18" t="s">
        <v>7</v>
      </c>
      <c r="B214" s="7" t="s">
        <v>12</v>
      </c>
      <c r="C214" s="7" t="s">
        <v>12</v>
      </c>
      <c r="D214" s="22"/>
    </row>
    <row r="215" spans="1:4" ht="15.75" thickBot="1">
      <c r="A215" s="23" t="s">
        <v>10</v>
      </c>
      <c r="B215" s="24">
        <f>SUM(B208:B213)</f>
        <v>8300</v>
      </c>
      <c r="C215" s="24">
        <f>SUM(C208:C213)</f>
        <v>9698</v>
      </c>
      <c r="D215" s="25">
        <f>SUM(D208:D213)</f>
        <v>0</v>
      </c>
    </row>
    <row r="216" spans="1:4" ht="15.75" thickBot="1"/>
    <row r="217" spans="1:4">
      <c r="A217" s="50" t="s">
        <v>53</v>
      </c>
      <c r="B217" s="51"/>
      <c r="C217" s="51"/>
      <c r="D217" s="52"/>
    </row>
    <row r="218" spans="1:4">
      <c r="A218" s="53" t="s">
        <v>52</v>
      </c>
      <c r="B218" s="54"/>
      <c r="C218" s="54"/>
      <c r="D218" s="55"/>
    </row>
    <row r="219" spans="1:4" ht="15.75" thickBot="1">
      <c r="A219" s="13"/>
      <c r="B219" s="14" t="s">
        <v>68</v>
      </c>
      <c r="C219" s="14" t="s">
        <v>69</v>
      </c>
      <c r="D219" s="15" t="s">
        <v>70</v>
      </c>
    </row>
    <row r="220" spans="1:4" ht="15.75" thickBot="1">
      <c r="A220" s="16" t="s">
        <v>1</v>
      </c>
      <c r="B220" s="2">
        <v>11500</v>
      </c>
      <c r="C220" s="2">
        <v>10484</v>
      </c>
      <c r="D220" s="17">
        <v>10700</v>
      </c>
    </row>
    <row r="221" spans="1:4">
      <c r="A221" s="18" t="s">
        <v>2</v>
      </c>
      <c r="B221" s="45">
        <v>1700</v>
      </c>
      <c r="C221" s="45">
        <v>4803</v>
      </c>
      <c r="D221" s="43">
        <v>5000</v>
      </c>
    </row>
    <row r="222" spans="1:4" ht="15.75" thickBot="1">
      <c r="A222" s="19" t="s">
        <v>3</v>
      </c>
      <c r="B222" s="46"/>
      <c r="C222" s="46"/>
      <c r="D222" s="44"/>
    </row>
    <row r="223" spans="1:4" ht="15.75" thickBot="1">
      <c r="A223" s="20" t="s">
        <v>4</v>
      </c>
      <c r="B223" s="6">
        <v>2900</v>
      </c>
      <c r="C223" s="11">
        <v>4154</v>
      </c>
      <c r="D223" s="33">
        <v>4200</v>
      </c>
    </row>
    <row r="224" spans="1:4" ht="15.75" thickBot="1">
      <c r="A224" s="18" t="s">
        <v>5</v>
      </c>
      <c r="B224" s="7">
        <v>6500</v>
      </c>
      <c r="C224" s="7">
        <v>9444</v>
      </c>
      <c r="D224" s="22">
        <v>9500</v>
      </c>
    </row>
    <row r="225" spans="1:4" ht="15.75" thickBot="1">
      <c r="A225" s="20" t="s">
        <v>6</v>
      </c>
      <c r="B225" s="6">
        <v>5200</v>
      </c>
      <c r="C225" s="6">
        <v>1418</v>
      </c>
      <c r="D225" s="21">
        <v>1500</v>
      </c>
    </row>
    <row r="226" spans="1:4" ht="15.75" thickBot="1">
      <c r="A226" s="18" t="s">
        <v>7</v>
      </c>
      <c r="B226" s="7" t="s">
        <v>40</v>
      </c>
      <c r="C226" s="7" t="s">
        <v>54</v>
      </c>
      <c r="D226" s="7" t="s">
        <v>54</v>
      </c>
    </row>
    <row r="227" spans="1:4" ht="15.75" thickBot="1">
      <c r="A227" s="23" t="s">
        <v>10</v>
      </c>
      <c r="B227" s="24">
        <f>SUM(B220:B225)</f>
        <v>27800</v>
      </c>
      <c r="C227" s="24">
        <f>SUM(C220:C225)</f>
        <v>30303</v>
      </c>
      <c r="D227" s="25">
        <f>SUM(D220:D225)</f>
        <v>30900</v>
      </c>
    </row>
    <row r="228" spans="1:4" ht="15.75" thickBot="1"/>
    <row r="229" spans="1:4">
      <c r="A229" s="50" t="s">
        <v>55</v>
      </c>
      <c r="B229" s="51"/>
      <c r="C229" s="51"/>
      <c r="D229" s="52"/>
    </row>
    <row r="230" spans="1:4">
      <c r="A230" s="53" t="s">
        <v>33</v>
      </c>
      <c r="B230" s="54"/>
      <c r="C230" s="54"/>
      <c r="D230" s="55"/>
    </row>
    <row r="231" spans="1:4" ht="15.75" thickBot="1">
      <c r="A231" s="13"/>
      <c r="B231" s="14" t="s">
        <v>68</v>
      </c>
      <c r="C231" s="14" t="s">
        <v>69</v>
      </c>
      <c r="D231" s="15" t="s">
        <v>70</v>
      </c>
    </row>
    <row r="232" spans="1:4" ht="15.75" thickBot="1">
      <c r="A232" s="16" t="s">
        <v>1</v>
      </c>
      <c r="B232" s="2"/>
      <c r="C232" s="2">
        <v>463</v>
      </c>
      <c r="D232" s="17">
        <v>463</v>
      </c>
    </row>
    <row r="233" spans="1:4">
      <c r="A233" s="18" t="s">
        <v>2</v>
      </c>
      <c r="B233" s="45"/>
      <c r="C233" s="45"/>
      <c r="D233" s="43"/>
    </row>
    <row r="234" spans="1:4" ht="15.75" thickBot="1">
      <c r="A234" s="19" t="s">
        <v>3</v>
      </c>
      <c r="B234" s="46"/>
      <c r="C234" s="46"/>
      <c r="D234" s="44"/>
    </row>
    <row r="235" spans="1:4" ht="15.75" thickBot="1">
      <c r="A235" s="20" t="s">
        <v>4</v>
      </c>
      <c r="B235" s="6"/>
      <c r="C235" s="6"/>
      <c r="D235" s="21"/>
    </row>
    <row r="236" spans="1:4" ht="15.75" thickBot="1">
      <c r="A236" s="18" t="s">
        <v>5</v>
      </c>
      <c r="B236" s="7"/>
      <c r="C236" s="7"/>
      <c r="D236" s="22"/>
    </row>
    <row r="237" spans="1:4" ht="15.75" thickBot="1">
      <c r="A237" s="20" t="s">
        <v>6</v>
      </c>
      <c r="B237" s="6"/>
      <c r="C237" s="6"/>
      <c r="D237" s="21"/>
    </row>
    <row r="238" spans="1:4" ht="15.75" thickBot="1">
      <c r="A238" s="18" t="s">
        <v>7</v>
      </c>
      <c r="B238" s="7"/>
      <c r="C238" s="7"/>
      <c r="D238" s="41" t="s">
        <v>64</v>
      </c>
    </row>
    <row r="239" spans="1:4" ht="15.75" thickBot="1">
      <c r="A239" s="23" t="s">
        <v>10</v>
      </c>
      <c r="B239" s="24">
        <f>SUM(B232:B237)</f>
        <v>0</v>
      </c>
      <c r="C239" s="24">
        <f>SUM(C232:C237)</f>
        <v>463</v>
      </c>
      <c r="D239" s="25">
        <f>SUM(D232:D237)</f>
        <v>463</v>
      </c>
    </row>
    <row r="240" spans="1:4" ht="15.75" thickBot="1"/>
    <row r="241" spans="1:4">
      <c r="A241" s="50" t="s">
        <v>56</v>
      </c>
      <c r="B241" s="51"/>
      <c r="C241" s="51"/>
      <c r="D241" s="52"/>
    </row>
    <row r="242" spans="1:4">
      <c r="A242" s="53" t="s">
        <v>57</v>
      </c>
      <c r="B242" s="54"/>
      <c r="C242" s="54"/>
      <c r="D242" s="55"/>
    </row>
    <row r="243" spans="1:4" ht="15.75" thickBot="1">
      <c r="A243" s="13"/>
      <c r="B243" s="14" t="s">
        <v>68</v>
      </c>
      <c r="C243" s="14" t="s">
        <v>69</v>
      </c>
      <c r="D243" s="15" t="s">
        <v>70</v>
      </c>
    </row>
    <row r="244" spans="1:4" ht="15.75" thickBot="1">
      <c r="A244" s="16" t="s">
        <v>1</v>
      </c>
      <c r="B244" s="2">
        <v>14000</v>
      </c>
      <c r="C244" s="2">
        <v>9665</v>
      </c>
      <c r="D244" s="17"/>
    </row>
    <row r="245" spans="1:4">
      <c r="A245" s="18" t="s">
        <v>2</v>
      </c>
      <c r="B245" s="45">
        <v>900</v>
      </c>
      <c r="C245" s="45">
        <v>985</v>
      </c>
      <c r="D245" s="43"/>
    </row>
    <row r="246" spans="1:4" ht="15.75" thickBot="1">
      <c r="A246" s="19" t="s">
        <v>3</v>
      </c>
      <c r="B246" s="46"/>
      <c r="C246" s="46"/>
      <c r="D246" s="44"/>
    </row>
    <row r="247" spans="1:4" ht="15.75" thickBot="1">
      <c r="A247" s="20" t="s">
        <v>4</v>
      </c>
      <c r="B247" s="6">
        <v>1800</v>
      </c>
      <c r="C247" s="6">
        <v>821</v>
      </c>
      <c r="D247" s="21"/>
    </row>
    <row r="248" spans="1:4" ht="15.75" thickBot="1">
      <c r="A248" s="18" t="s">
        <v>5</v>
      </c>
      <c r="B248" s="7">
        <v>3000</v>
      </c>
      <c r="C248" s="7">
        <v>3369</v>
      </c>
      <c r="D248" s="22"/>
    </row>
    <row r="249" spans="1:4" ht="15.75" thickBot="1">
      <c r="A249" s="20" t="s">
        <v>6</v>
      </c>
      <c r="B249" s="6">
        <v>0</v>
      </c>
      <c r="C249" s="6">
        <v>706.51</v>
      </c>
      <c r="D249" s="21"/>
    </row>
    <row r="250" spans="1:4" ht="15.75" thickBot="1">
      <c r="A250" s="18" t="s">
        <v>7</v>
      </c>
      <c r="B250" s="7" t="s">
        <v>58</v>
      </c>
      <c r="C250" s="7" t="s">
        <v>59</v>
      </c>
      <c r="D250" s="22"/>
    </row>
    <row r="251" spans="1:4" ht="15.75" thickBot="1">
      <c r="A251" s="23" t="s">
        <v>10</v>
      </c>
      <c r="B251" s="24">
        <f>SUM(B244:B249)</f>
        <v>19700</v>
      </c>
      <c r="C251" s="24">
        <f>SUM(C244:C249)</f>
        <v>15546.51</v>
      </c>
      <c r="D251" s="25">
        <f>SUM(D244:D249)</f>
        <v>0</v>
      </c>
    </row>
    <row r="252" spans="1:4" ht="15.75" thickBot="1"/>
    <row r="253" spans="1:4">
      <c r="A253" s="50" t="s">
        <v>60</v>
      </c>
      <c r="B253" s="51"/>
      <c r="C253" s="51"/>
      <c r="D253" s="52"/>
    </row>
    <row r="254" spans="1:4">
      <c r="A254" s="53" t="s">
        <v>61</v>
      </c>
      <c r="B254" s="54"/>
      <c r="C254" s="54"/>
      <c r="D254" s="55"/>
    </row>
    <row r="255" spans="1:4" ht="15.75" thickBot="1">
      <c r="A255" s="13"/>
      <c r="B255" s="14" t="s">
        <v>68</v>
      </c>
      <c r="C255" s="14" t="s">
        <v>69</v>
      </c>
      <c r="D255" s="15" t="s">
        <v>70</v>
      </c>
    </row>
    <row r="256" spans="1:4" ht="15.75" thickBot="1">
      <c r="A256" s="16" t="s">
        <v>1</v>
      </c>
      <c r="B256" s="2">
        <v>6000</v>
      </c>
      <c r="C256" s="2">
        <v>8763</v>
      </c>
      <c r="D256" s="17">
        <v>6000</v>
      </c>
    </row>
    <row r="257" spans="1:4">
      <c r="A257" s="18" t="s">
        <v>2</v>
      </c>
      <c r="B257" s="45">
        <v>1100</v>
      </c>
      <c r="C257" s="45">
        <v>2267</v>
      </c>
      <c r="D257" s="43">
        <v>1000</v>
      </c>
    </row>
    <row r="258" spans="1:4" ht="15.75" thickBot="1">
      <c r="A258" s="19" t="s">
        <v>3</v>
      </c>
      <c r="B258" s="46"/>
      <c r="C258" s="46"/>
      <c r="D258" s="44"/>
    </row>
    <row r="259" spans="1:4" ht="15.75" thickBot="1">
      <c r="A259" s="20" t="s">
        <v>4</v>
      </c>
      <c r="B259" s="6">
        <v>3700</v>
      </c>
      <c r="C259" s="2">
        <v>6266.5</v>
      </c>
      <c r="D259" s="17">
        <v>2500</v>
      </c>
    </row>
    <row r="260" spans="1:4" ht="15.75" thickBot="1">
      <c r="A260" s="18" t="s">
        <v>5</v>
      </c>
      <c r="B260" s="7">
        <v>1000</v>
      </c>
      <c r="C260" s="7">
        <v>3240</v>
      </c>
      <c r="D260" s="22">
        <v>2500</v>
      </c>
    </row>
    <row r="261" spans="1:4" ht="15.75" thickBot="1">
      <c r="A261" s="20" t="s">
        <v>6</v>
      </c>
      <c r="B261" s="6">
        <v>450</v>
      </c>
      <c r="C261" s="6">
        <v>8850</v>
      </c>
      <c r="D261" s="21">
        <v>3500</v>
      </c>
    </row>
    <row r="262" spans="1:4" ht="15.75" thickBot="1">
      <c r="A262" s="18" t="s">
        <v>7</v>
      </c>
      <c r="B262" s="7" t="s">
        <v>62</v>
      </c>
      <c r="C262" s="7" t="s">
        <v>63</v>
      </c>
      <c r="D262" s="22" t="s">
        <v>76</v>
      </c>
    </row>
    <row r="263" spans="1:4" ht="15.75" thickBot="1">
      <c r="A263" s="23" t="s">
        <v>10</v>
      </c>
      <c r="B263" s="24">
        <f>SUM(B256:B261)</f>
        <v>12250</v>
      </c>
      <c r="C263" s="24">
        <f>SUM(C256:C261)</f>
        <v>29386.5</v>
      </c>
      <c r="D263" s="25">
        <f>SUM(D256:D261)</f>
        <v>15500</v>
      </c>
    </row>
    <row r="264" spans="1:4" ht="15.75" thickBot="1"/>
    <row r="265" spans="1:4">
      <c r="A265" s="50" t="s">
        <v>93</v>
      </c>
      <c r="B265" s="51"/>
      <c r="C265" s="51"/>
      <c r="D265" s="52"/>
    </row>
    <row r="266" spans="1:4">
      <c r="A266" s="53" t="s">
        <v>94</v>
      </c>
      <c r="B266" s="54"/>
      <c r="C266" s="54"/>
      <c r="D266" s="55"/>
    </row>
    <row r="267" spans="1:4" ht="15.75" thickBot="1">
      <c r="A267" s="13"/>
      <c r="B267" s="14" t="s">
        <v>68</v>
      </c>
      <c r="C267" s="14" t="s">
        <v>69</v>
      </c>
      <c r="D267" s="15" t="s">
        <v>70</v>
      </c>
    </row>
    <row r="268" spans="1:4" ht="15.75" thickBot="1">
      <c r="A268" s="16" t="s">
        <v>1</v>
      </c>
      <c r="B268" s="2">
        <v>370</v>
      </c>
      <c r="C268" s="2"/>
      <c r="D268" s="17"/>
    </row>
    <row r="269" spans="1:4">
      <c r="A269" s="18" t="s">
        <v>2</v>
      </c>
      <c r="B269" s="45">
        <v>250</v>
      </c>
      <c r="C269" s="45"/>
      <c r="D269" s="43"/>
    </row>
    <row r="270" spans="1:4" ht="15.75" thickBot="1">
      <c r="A270" s="19" t="s">
        <v>3</v>
      </c>
      <c r="B270" s="46"/>
      <c r="C270" s="46"/>
      <c r="D270" s="44"/>
    </row>
    <row r="271" spans="1:4" ht="15.75" thickBot="1">
      <c r="A271" s="20" t="s">
        <v>4</v>
      </c>
      <c r="B271" s="6">
        <v>180</v>
      </c>
      <c r="C271" s="2"/>
      <c r="D271" s="17"/>
    </row>
    <row r="272" spans="1:4" ht="15.75" thickBot="1">
      <c r="A272" s="18" t="s">
        <v>5</v>
      </c>
      <c r="B272" s="7">
        <v>0</v>
      </c>
      <c r="C272" s="7"/>
      <c r="D272" s="22"/>
    </row>
    <row r="273" spans="1:4" ht="15.75" thickBot="1">
      <c r="A273" s="20" t="s">
        <v>6</v>
      </c>
      <c r="B273" s="6">
        <v>0</v>
      </c>
      <c r="C273" s="6"/>
      <c r="D273" s="21"/>
    </row>
    <row r="274" spans="1:4" ht="15.75" thickBot="1">
      <c r="A274" s="18" t="s">
        <v>7</v>
      </c>
      <c r="B274" s="7" t="s">
        <v>64</v>
      </c>
      <c r="C274" s="7"/>
      <c r="D274" s="22"/>
    </row>
    <row r="275" spans="1:4" ht="15.75" thickBot="1">
      <c r="A275" s="23" t="s">
        <v>10</v>
      </c>
      <c r="B275" s="24">
        <f>SUM(B268:B273)</f>
        <v>800</v>
      </c>
      <c r="C275" s="24">
        <f>SUM(C268:C273)</f>
        <v>0</v>
      </c>
      <c r="D275" s="25">
        <f>SUM(D268:D273)</f>
        <v>0</v>
      </c>
    </row>
    <row r="277" spans="1:4" ht="15.75" thickBot="1"/>
    <row r="278" spans="1:4">
      <c r="A278" s="50" t="s">
        <v>65</v>
      </c>
      <c r="B278" s="51"/>
      <c r="C278" s="51"/>
      <c r="D278" s="52"/>
    </row>
    <row r="279" spans="1:4">
      <c r="A279" s="53" t="s">
        <v>66</v>
      </c>
      <c r="B279" s="54"/>
      <c r="C279" s="54"/>
      <c r="D279" s="55"/>
    </row>
    <row r="280" spans="1:4" ht="15.75" thickBot="1">
      <c r="A280" s="13"/>
      <c r="B280" s="14" t="s">
        <v>68</v>
      </c>
      <c r="C280" s="14" t="s">
        <v>69</v>
      </c>
      <c r="D280" s="15" t="s">
        <v>70</v>
      </c>
    </row>
    <row r="281" spans="1:4" ht="15.75" thickBot="1">
      <c r="A281" s="16" t="s">
        <v>1</v>
      </c>
      <c r="B281" s="2">
        <v>11500</v>
      </c>
      <c r="C281" s="2">
        <v>10565</v>
      </c>
      <c r="D281" s="17">
        <v>10700</v>
      </c>
    </row>
    <row r="282" spans="1:4">
      <c r="A282" s="18" t="s">
        <v>2</v>
      </c>
      <c r="B282" s="45">
        <v>1000</v>
      </c>
      <c r="C282" s="45">
        <v>910</v>
      </c>
      <c r="D282" s="43">
        <v>1000</v>
      </c>
    </row>
    <row r="283" spans="1:4" ht="15.75" thickBot="1">
      <c r="A283" s="19" t="s">
        <v>3</v>
      </c>
      <c r="B283" s="46"/>
      <c r="C283" s="46"/>
      <c r="D283" s="44"/>
    </row>
    <row r="284" spans="1:4" ht="15.75" thickBot="1">
      <c r="A284" s="20" t="s">
        <v>4</v>
      </c>
      <c r="B284" s="6">
        <v>2800</v>
      </c>
      <c r="C284" s="6">
        <v>3760</v>
      </c>
      <c r="D284" s="21">
        <v>4000</v>
      </c>
    </row>
    <row r="285" spans="1:4" ht="15.75" thickBot="1">
      <c r="A285" s="18" t="s">
        <v>5</v>
      </c>
      <c r="B285" s="7">
        <v>7000</v>
      </c>
      <c r="C285" s="7">
        <v>8388</v>
      </c>
      <c r="D285" s="22">
        <v>8000</v>
      </c>
    </row>
    <row r="286" spans="1:4" ht="15.75" thickBot="1">
      <c r="A286" s="20" t="s">
        <v>6</v>
      </c>
      <c r="B286" s="6">
        <v>5000</v>
      </c>
      <c r="C286" s="6">
        <v>2220</v>
      </c>
      <c r="D286" s="21">
        <v>2500</v>
      </c>
    </row>
    <row r="287" spans="1:4" ht="15.75" thickBot="1">
      <c r="A287" s="18" t="s">
        <v>7</v>
      </c>
      <c r="B287" s="7" t="s">
        <v>40</v>
      </c>
      <c r="C287" s="7" t="s">
        <v>67</v>
      </c>
      <c r="D287" s="7" t="s">
        <v>67</v>
      </c>
    </row>
    <row r="288" spans="1:4" ht="15.75" thickBot="1">
      <c r="A288" s="23" t="s">
        <v>10</v>
      </c>
      <c r="B288" s="24">
        <f>SUM(B281:B286)</f>
        <v>27300</v>
      </c>
      <c r="C288" s="24">
        <f>SUM(C281:C286)</f>
        <v>25843</v>
      </c>
      <c r="D288" s="25">
        <f>SUM(D281:D286)</f>
        <v>26200</v>
      </c>
    </row>
    <row r="289" spans="1:4" ht="15.75" thickBot="1"/>
    <row r="290" spans="1:4">
      <c r="A290" s="47" t="s">
        <v>79</v>
      </c>
      <c r="B290" s="48"/>
      <c r="C290" s="48"/>
      <c r="D290" s="49"/>
    </row>
    <row r="291" spans="1:4">
      <c r="A291" s="53" t="s">
        <v>80</v>
      </c>
      <c r="B291" s="54"/>
      <c r="C291" s="54"/>
      <c r="D291" s="55"/>
    </row>
    <row r="292" spans="1:4" ht="15.75" thickBot="1">
      <c r="A292" s="13"/>
      <c r="B292" s="14" t="s">
        <v>68</v>
      </c>
      <c r="C292" s="14" t="s">
        <v>69</v>
      </c>
      <c r="D292" s="15" t="s">
        <v>70</v>
      </c>
    </row>
    <row r="293" spans="1:4" ht="15.75" thickBot="1">
      <c r="A293" s="16" t="s">
        <v>1</v>
      </c>
      <c r="B293" s="2"/>
      <c r="C293" s="2"/>
      <c r="D293" s="2">
        <v>9000</v>
      </c>
    </row>
    <row r="294" spans="1:4">
      <c r="A294" s="18" t="s">
        <v>2</v>
      </c>
      <c r="B294" s="45"/>
      <c r="C294" s="45"/>
      <c r="D294" s="45">
        <v>1000</v>
      </c>
    </row>
    <row r="295" spans="1:4" ht="15.75" thickBot="1">
      <c r="A295" s="19" t="s">
        <v>3</v>
      </c>
      <c r="B295" s="46"/>
      <c r="C295" s="46"/>
      <c r="D295" s="46"/>
    </row>
    <row r="296" spans="1:4" ht="15.75" thickBot="1">
      <c r="A296" s="20" t="s">
        <v>4</v>
      </c>
      <c r="B296" s="6"/>
      <c r="C296" s="6"/>
      <c r="D296" s="6">
        <v>2500</v>
      </c>
    </row>
    <row r="297" spans="1:4" ht="15.75" thickBot="1">
      <c r="A297" s="18" t="s">
        <v>5</v>
      </c>
      <c r="B297" s="7"/>
      <c r="C297" s="7"/>
      <c r="D297" s="7">
        <v>4000</v>
      </c>
    </row>
    <row r="298" spans="1:4" ht="15.75" thickBot="1">
      <c r="A298" s="20" t="s">
        <v>6</v>
      </c>
      <c r="B298" s="6"/>
      <c r="C298" s="6"/>
      <c r="D298" s="6">
        <v>2500</v>
      </c>
    </row>
    <row r="299" spans="1:4" ht="15.75" thickBot="1">
      <c r="A299" s="18" t="s">
        <v>7</v>
      </c>
      <c r="B299" s="7"/>
      <c r="C299" s="7"/>
      <c r="D299" s="7" t="s">
        <v>76</v>
      </c>
    </row>
    <row r="300" spans="1:4" ht="15.75" thickBot="1">
      <c r="A300" s="23" t="s">
        <v>10</v>
      </c>
      <c r="B300" s="24">
        <f>SUM(B293:B298)</f>
        <v>0</v>
      </c>
      <c r="C300" s="24">
        <f>SUM(C293:C298)</f>
        <v>0</v>
      </c>
      <c r="D300" s="25">
        <f>SUM(D293:D298)</f>
        <v>19000</v>
      </c>
    </row>
    <row r="301" spans="1:4" ht="15.75" thickBot="1"/>
    <row r="302" spans="1:4">
      <c r="A302" s="47" t="s">
        <v>95</v>
      </c>
      <c r="B302" s="48"/>
      <c r="C302" s="48"/>
      <c r="D302" s="49"/>
    </row>
    <row r="303" spans="1:4">
      <c r="A303" s="53" t="s">
        <v>31</v>
      </c>
      <c r="B303" s="54"/>
      <c r="C303" s="54"/>
      <c r="D303" s="55"/>
    </row>
    <row r="304" spans="1:4" ht="15.75" thickBot="1">
      <c r="A304" s="13"/>
      <c r="B304" s="14" t="s">
        <v>68</v>
      </c>
      <c r="C304" s="14" t="s">
        <v>69</v>
      </c>
      <c r="D304" s="15" t="s">
        <v>70</v>
      </c>
    </row>
    <row r="305" spans="1:4" ht="15.75" thickBot="1">
      <c r="A305" s="16" t="s">
        <v>1</v>
      </c>
      <c r="B305" s="2"/>
      <c r="C305" s="2"/>
      <c r="D305" s="2">
        <v>6000</v>
      </c>
    </row>
    <row r="306" spans="1:4">
      <c r="A306" s="18" t="s">
        <v>2</v>
      </c>
      <c r="B306" s="45"/>
      <c r="C306" s="45"/>
      <c r="D306" s="45">
        <v>500</v>
      </c>
    </row>
    <row r="307" spans="1:4" ht="15.75" thickBot="1">
      <c r="A307" s="19" t="s">
        <v>3</v>
      </c>
      <c r="B307" s="46"/>
      <c r="C307" s="46"/>
      <c r="D307" s="46"/>
    </row>
    <row r="308" spans="1:4" ht="15.75" thickBot="1">
      <c r="A308" s="20" t="s">
        <v>4</v>
      </c>
      <c r="B308" s="6"/>
      <c r="C308" s="6"/>
      <c r="D308" s="6">
        <v>500</v>
      </c>
    </row>
    <row r="309" spans="1:4" ht="15.75" thickBot="1">
      <c r="A309" s="18" t="s">
        <v>5</v>
      </c>
      <c r="B309" s="7"/>
      <c r="C309" s="7"/>
      <c r="D309" s="7">
        <v>800</v>
      </c>
    </row>
    <row r="310" spans="1:4" ht="15.75" thickBot="1">
      <c r="A310" s="20" t="s">
        <v>6</v>
      </c>
      <c r="B310" s="6"/>
      <c r="C310" s="6"/>
      <c r="D310" s="6">
        <v>700</v>
      </c>
    </row>
    <row r="311" spans="1:4" ht="15.75" thickBot="1">
      <c r="A311" s="18" t="s">
        <v>7</v>
      </c>
      <c r="B311" s="7"/>
      <c r="C311" s="7"/>
      <c r="D311" s="7" t="s">
        <v>76</v>
      </c>
    </row>
    <row r="312" spans="1:4" ht="15.75" thickBot="1">
      <c r="A312" s="23" t="s">
        <v>10</v>
      </c>
      <c r="B312" s="24">
        <f>SUM(B305:B310)</f>
        <v>0</v>
      </c>
      <c r="C312" s="24">
        <f>SUM(C305:C310)</f>
        <v>0</v>
      </c>
      <c r="D312" s="25">
        <f>SUM(D305:D310)</f>
        <v>8500</v>
      </c>
    </row>
    <row r="313" spans="1:4" ht="15.75" thickBot="1"/>
    <row r="314" spans="1:4">
      <c r="A314" s="47" t="s">
        <v>74</v>
      </c>
      <c r="B314" s="48"/>
      <c r="C314" s="48"/>
      <c r="D314" s="49"/>
    </row>
    <row r="315" spans="1:4">
      <c r="A315" s="53" t="s">
        <v>75</v>
      </c>
      <c r="B315" s="54"/>
      <c r="C315" s="54"/>
      <c r="D315" s="55"/>
    </row>
    <row r="316" spans="1:4" ht="15.75" thickBot="1">
      <c r="A316" s="13"/>
      <c r="B316" s="14" t="s">
        <v>68</v>
      </c>
      <c r="C316" s="14" t="s">
        <v>69</v>
      </c>
      <c r="D316" s="15" t="s">
        <v>70</v>
      </c>
    </row>
    <row r="317" spans="1:4" ht="15.75" thickBot="1">
      <c r="A317" s="16" t="s">
        <v>1</v>
      </c>
      <c r="B317" s="2"/>
      <c r="C317" s="2"/>
      <c r="D317" s="17">
        <v>8900</v>
      </c>
    </row>
    <row r="318" spans="1:4">
      <c r="A318" s="18" t="s">
        <v>2</v>
      </c>
      <c r="B318" s="45"/>
      <c r="C318" s="45"/>
      <c r="D318" s="43">
        <v>1500</v>
      </c>
    </row>
    <row r="319" spans="1:4" ht="15.75" thickBot="1">
      <c r="A319" s="19" t="s">
        <v>3</v>
      </c>
      <c r="B319" s="46"/>
      <c r="C319" s="46"/>
      <c r="D319" s="44"/>
    </row>
    <row r="320" spans="1:4" ht="15.75" thickBot="1">
      <c r="A320" s="20" t="s">
        <v>4</v>
      </c>
      <c r="B320" s="6"/>
      <c r="C320" s="6"/>
      <c r="D320" s="21">
        <v>3200</v>
      </c>
    </row>
    <row r="321" spans="1:4" ht="15.75" thickBot="1">
      <c r="A321" s="18" t="s">
        <v>5</v>
      </c>
      <c r="B321" s="7"/>
      <c r="C321" s="7"/>
      <c r="D321" s="22">
        <v>5000</v>
      </c>
    </row>
    <row r="322" spans="1:4" ht="15.75" thickBot="1">
      <c r="A322" s="20" t="s">
        <v>6</v>
      </c>
      <c r="B322" s="6"/>
      <c r="C322" s="6"/>
      <c r="D322" s="21">
        <v>4000</v>
      </c>
    </row>
    <row r="323" spans="1:4" ht="15.75" thickBot="1">
      <c r="A323" s="18" t="s">
        <v>7</v>
      </c>
      <c r="B323" s="7"/>
      <c r="C323" s="7"/>
      <c r="D323" s="22" t="s">
        <v>76</v>
      </c>
    </row>
    <row r="324" spans="1:4" ht="15.75" thickBot="1">
      <c r="A324" s="23" t="s">
        <v>10</v>
      </c>
      <c r="B324" s="24">
        <f>SUM(B317:B322)</f>
        <v>0</v>
      </c>
      <c r="C324" s="24">
        <f>SUM(C317:C322)</f>
        <v>0</v>
      </c>
      <c r="D324" s="25">
        <f>SUM(D317:D322)</f>
        <v>22600</v>
      </c>
    </row>
    <row r="325" spans="1:4" ht="15.75" thickBot="1"/>
    <row r="326" spans="1:4">
      <c r="A326" s="47" t="s">
        <v>77</v>
      </c>
      <c r="B326" s="48"/>
      <c r="C326" s="48"/>
      <c r="D326" s="49"/>
    </row>
    <row r="327" spans="1:4">
      <c r="A327" s="53" t="s">
        <v>78</v>
      </c>
      <c r="B327" s="54"/>
      <c r="C327" s="54"/>
      <c r="D327" s="55"/>
    </row>
    <row r="328" spans="1:4" ht="15.75" thickBot="1">
      <c r="A328" s="13"/>
      <c r="B328" s="14" t="s">
        <v>68</v>
      </c>
      <c r="C328" s="14" t="s">
        <v>69</v>
      </c>
      <c r="D328" s="15" t="s">
        <v>70</v>
      </c>
    </row>
    <row r="329" spans="1:4" ht="15.75" thickBot="1">
      <c r="A329" s="16" t="s">
        <v>1</v>
      </c>
      <c r="B329" s="2"/>
      <c r="C329" s="2"/>
      <c r="D329" s="17">
        <v>8000</v>
      </c>
    </row>
    <row r="330" spans="1:4">
      <c r="A330" s="18" t="s">
        <v>2</v>
      </c>
      <c r="B330" s="45"/>
      <c r="C330" s="45"/>
      <c r="D330" s="43">
        <v>1000</v>
      </c>
    </row>
    <row r="331" spans="1:4" ht="15.75" thickBot="1">
      <c r="A331" s="19" t="s">
        <v>3</v>
      </c>
      <c r="B331" s="46"/>
      <c r="C331" s="46"/>
      <c r="D331" s="44"/>
    </row>
    <row r="332" spans="1:4" ht="15.75" thickBot="1">
      <c r="A332" s="20" t="s">
        <v>4</v>
      </c>
      <c r="B332" s="6"/>
      <c r="C332" s="6"/>
      <c r="D332" s="21">
        <v>2200</v>
      </c>
    </row>
    <row r="333" spans="1:4" ht="15.75" thickBot="1">
      <c r="A333" s="18" t="s">
        <v>5</v>
      </c>
      <c r="B333" s="7"/>
      <c r="C333" s="7"/>
      <c r="D333" s="22">
        <v>2500</v>
      </c>
    </row>
    <row r="334" spans="1:4" ht="15.75" thickBot="1">
      <c r="A334" s="20" t="s">
        <v>6</v>
      </c>
      <c r="B334" s="6"/>
      <c r="C334" s="6"/>
      <c r="D334" s="21">
        <v>2300</v>
      </c>
    </row>
    <row r="335" spans="1:4" ht="15.75" thickBot="1">
      <c r="A335" s="18" t="s">
        <v>7</v>
      </c>
      <c r="B335" s="7"/>
      <c r="C335" s="7"/>
      <c r="D335" s="22" t="s">
        <v>76</v>
      </c>
    </row>
    <row r="336" spans="1:4" ht="15.75" thickBot="1">
      <c r="A336" s="23" t="s">
        <v>10</v>
      </c>
      <c r="B336" s="24">
        <f>SUM(B329:B334)</f>
        <v>0</v>
      </c>
      <c r="C336" s="24">
        <f>SUM(C329:C334)</f>
        <v>0</v>
      </c>
      <c r="D336" s="25">
        <f>SUM(D329:D334)</f>
        <v>16000</v>
      </c>
    </row>
    <row r="337" spans="1:4" ht="15.75" thickBot="1"/>
    <row r="338" spans="1:4">
      <c r="A338" s="47" t="s">
        <v>82</v>
      </c>
      <c r="B338" s="48"/>
      <c r="C338" s="48"/>
      <c r="D338" s="49"/>
    </row>
    <row r="339" spans="1:4">
      <c r="A339" s="53" t="s">
        <v>83</v>
      </c>
      <c r="B339" s="54"/>
      <c r="C339" s="54"/>
      <c r="D339" s="55"/>
    </row>
    <row r="340" spans="1:4" ht="15.75" thickBot="1">
      <c r="A340" s="13"/>
      <c r="B340" s="14" t="s">
        <v>68</v>
      </c>
      <c r="C340" s="14" t="s">
        <v>69</v>
      </c>
      <c r="D340" s="15" t="s">
        <v>70</v>
      </c>
    </row>
    <row r="341" spans="1:4" ht="15.75" thickBot="1">
      <c r="A341" s="16" t="s">
        <v>1</v>
      </c>
      <c r="B341" s="2"/>
      <c r="C341" s="2"/>
      <c r="D341" s="17">
        <v>10700</v>
      </c>
    </row>
    <row r="342" spans="1:4">
      <c r="A342" s="18" t="s">
        <v>2</v>
      </c>
      <c r="B342" s="45"/>
      <c r="C342" s="45"/>
      <c r="D342" s="43">
        <v>2700</v>
      </c>
    </row>
    <row r="343" spans="1:4" ht="15.75" thickBot="1">
      <c r="A343" s="19" t="s">
        <v>3</v>
      </c>
      <c r="B343" s="46"/>
      <c r="C343" s="46"/>
      <c r="D343" s="44"/>
    </row>
    <row r="344" spans="1:4" ht="15.75" thickBot="1">
      <c r="A344" s="20" t="s">
        <v>4</v>
      </c>
      <c r="B344" s="6"/>
      <c r="C344" s="6"/>
      <c r="D344" s="21">
        <v>5000</v>
      </c>
    </row>
    <row r="345" spans="1:4" ht="15.75" thickBot="1">
      <c r="A345" s="18" t="s">
        <v>5</v>
      </c>
      <c r="B345" s="7"/>
      <c r="C345" s="7"/>
      <c r="D345" s="22">
        <v>10000</v>
      </c>
    </row>
    <row r="346" spans="1:4" ht="15.75" thickBot="1">
      <c r="A346" s="20" t="s">
        <v>6</v>
      </c>
      <c r="B346" s="6"/>
      <c r="C346" s="6"/>
      <c r="D346" s="21">
        <v>2500</v>
      </c>
    </row>
    <row r="347" spans="1:4" ht="15.75" thickBot="1">
      <c r="A347" s="18" t="s">
        <v>7</v>
      </c>
      <c r="B347" s="7"/>
      <c r="C347" s="7"/>
      <c r="D347" s="22" t="s">
        <v>15</v>
      </c>
    </row>
    <row r="348" spans="1:4" ht="15.75" thickBot="1">
      <c r="A348" s="23" t="s">
        <v>10</v>
      </c>
      <c r="B348" s="24">
        <f>SUM(B341:B346)</f>
        <v>0</v>
      </c>
      <c r="C348" s="24">
        <f>SUM(C341:C346)</f>
        <v>0</v>
      </c>
      <c r="D348" s="25">
        <f>SUM(D341:D346)</f>
        <v>30900</v>
      </c>
    </row>
    <row r="349" spans="1:4" ht="15.75" thickBot="1"/>
    <row r="350" spans="1:4">
      <c r="A350" s="47" t="s">
        <v>91</v>
      </c>
      <c r="B350" s="48"/>
      <c r="C350" s="48"/>
      <c r="D350" s="49"/>
    </row>
    <row r="351" spans="1:4">
      <c r="A351" s="53" t="s">
        <v>92</v>
      </c>
      <c r="B351" s="54"/>
      <c r="C351" s="54"/>
      <c r="D351" s="55"/>
    </row>
    <row r="352" spans="1:4" ht="15.75" thickBot="1">
      <c r="A352" s="13"/>
      <c r="B352" s="14" t="s">
        <v>68</v>
      </c>
      <c r="C352" s="14" t="s">
        <v>69</v>
      </c>
      <c r="D352" s="15" t="s">
        <v>70</v>
      </c>
    </row>
    <row r="353" spans="1:4" ht="15.75" thickBot="1">
      <c r="A353" s="16" t="s">
        <v>1</v>
      </c>
      <c r="B353" s="2"/>
      <c r="C353" s="2"/>
      <c r="D353" s="17">
        <v>2500</v>
      </c>
    </row>
    <row r="354" spans="1:4">
      <c r="A354" s="18" t="s">
        <v>2</v>
      </c>
      <c r="B354" s="45"/>
      <c r="C354" s="45"/>
      <c r="D354" s="43">
        <v>1000</v>
      </c>
    </row>
    <row r="355" spans="1:4" ht="15.75" thickBot="1">
      <c r="A355" s="19" t="s">
        <v>3</v>
      </c>
      <c r="B355" s="46"/>
      <c r="C355" s="46"/>
      <c r="D355" s="44"/>
    </row>
    <row r="356" spans="1:4" ht="15.75" thickBot="1">
      <c r="A356" s="20" t="s">
        <v>4</v>
      </c>
      <c r="B356" s="6"/>
      <c r="C356" s="6"/>
      <c r="D356" s="21">
        <v>2500</v>
      </c>
    </row>
    <row r="357" spans="1:4" ht="15.75" thickBot="1">
      <c r="A357" s="18" t="s">
        <v>5</v>
      </c>
      <c r="B357" s="7"/>
      <c r="C357" s="7"/>
      <c r="D357" s="22">
        <v>1500</v>
      </c>
    </row>
    <row r="358" spans="1:4" ht="15.75" thickBot="1">
      <c r="A358" s="20" t="s">
        <v>6</v>
      </c>
      <c r="B358" s="6"/>
      <c r="C358" s="6"/>
      <c r="D358" s="21">
        <v>500</v>
      </c>
    </row>
    <row r="359" spans="1:4" ht="15.75" thickBot="1">
      <c r="A359" s="18" t="s">
        <v>7</v>
      </c>
      <c r="B359" s="7"/>
      <c r="C359" s="7"/>
      <c r="D359" s="22" t="s">
        <v>76</v>
      </c>
    </row>
    <row r="360" spans="1:4" ht="15.75" thickBot="1">
      <c r="A360" s="23" t="s">
        <v>10</v>
      </c>
      <c r="B360" s="24">
        <f>SUM(B353:B358)</f>
        <v>0</v>
      </c>
      <c r="C360" s="24">
        <f>SUM(C353:C358)</f>
        <v>0</v>
      </c>
      <c r="D360" s="25">
        <f>SUM(D353:D358)</f>
        <v>8000</v>
      </c>
    </row>
    <row r="362" spans="1:4" ht="15.75" thickBot="1"/>
    <row r="363" spans="1:4">
      <c r="A363" s="47" t="s">
        <v>84</v>
      </c>
      <c r="B363" s="48"/>
      <c r="C363" s="48"/>
      <c r="D363" s="49"/>
    </row>
    <row r="364" spans="1:4">
      <c r="A364" s="53" t="s">
        <v>85</v>
      </c>
      <c r="B364" s="54"/>
      <c r="C364" s="54"/>
      <c r="D364" s="55"/>
    </row>
    <row r="365" spans="1:4" ht="15.75" thickBot="1">
      <c r="A365" s="13"/>
      <c r="B365" s="14" t="s">
        <v>68</v>
      </c>
      <c r="C365" s="14" t="s">
        <v>69</v>
      </c>
      <c r="D365" s="15" t="s">
        <v>70</v>
      </c>
    </row>
    <row r="366" spans="1:4" ht="15.75" thickBot="1">
      <c r="A366" s="16" t="s">
        <v>1</v>
      </c>
      <c r="B366" s="2"/>
      <c r="C366" s="2"/>
      <c r="D366" s="17">
        <v>4000</v>
      </c>
    </row>
    <row r="367" spans="1:4">
      <c r="A367" s="18" t="s">
        <v>2</v>
      </c>
      <c r="B367" s="45"/>
      <c r="C367" s="45"/>
      <c r="D367" s="43">
        <v>1000</v>
      </c>
    </row>
    <row r="368" spans="1:4" ht="15.75" thickBot="1">
      <c r="A368" s="19" t="s">
        <v>3</v>
      </c>
      <c r="B368" s="46"/>
      <c r="C368" s="46"/>
      <c r="D368" s="44"/>
    </row>
    <row r="369" spans="1:4" ht="15.75" thickBot="1">
      <c r="A369" s="20" t="s">
        <v>4</v>
      </c>
      <c r="B369" s="6"/>
      <c r="C369" s="6"/>
      <c r="D369" s="21">
        <v>3500</v>
      </c>
    </row>
    <row r="370" spans="1:4" ht="15.75" thickBot="1">
      <c r="A370" s="18" t="s">
        <v>5</v>
      </c>
      <c r="B370" s="7"/>
      <c r="C370" s="7"/>
      <c r="D370" s="22">
        <v>4000</v>
      </c>
    </row>
    <row r="371" spans="1:4" ht="15.75" thickBot="1">
      <c r="A371" s="20" t="s">
        <v>6</v>
      </c>
      <c r="B371" s="6"/>
      <c r="C371" s="6"/>
      <c r="D371" s="21">
        <v>2500</v>
      </c>
    </row>
    <row r="372" spans="1:4" ht="15.75" thickBot="1">
      <c r="A372" s="18" t="s">
        <v>7</v>
      </c>
      <c r="B372" s="7"/>
      <c r="C372" s="7"/>
      <c r="D372" s="22" t="s">
        <v>76</v>
      </c>
    </row>
    <row r="373" spans="1:4" ht="15.75" thickBot="1">
      <c r="A373" s="23" t="s">
        <v>10</v>
      </c>
      <c r="B373" s="24">
        <f>SUM(B366:B371)</f>
        <v>0</v>
      </c>
      <c r="C373" s="24">
        <f>SUM(C366:C371)</f>
        <v>0</v>
      </c>
      <c r="D373" s="25">
        <f>SUM(D366:D371)</f>
        <v>15000</v>
      </c>
    </row>
    <row r="374" spans="1:4" ht="15.75" thickBot="1"/>
    <row r="375" spans="1:4">
      <c r="A375" s="47" t="s">
        <v>86</v>
      </c>
      <c r="B375" s="48"/>
      <c r="C375" s="48"/>
      <c r="D375" s="49"/>
    </row>
    <row r="376" spans="1:4">
      <c r="A376" s="53" t="s">
        <v>87</v>
      </c>
      <c r="B376" s="54"/>
      <c r="C376" s="54"/>
      <c r="D376" s="55"/>
    </row>
    <row r="377" spans="1:4" ht="15.75" thickBot="1">
      <c r="A377" s="13"/>
      <c r="B377" s="14" t="s">
        <v>68</v>
      </c>
      <c r="C377" s="14" t="s">
        <v>69</v>
      </c>
      <c r="D377" s="15" t="s">
        <v>70</v>
      </c>
    </row>
    <row r="378" spans="1:4" ht="15.75" thickBot="1">
      <c r="A378" s="16" t="s">
        <v>1</v>
      </c>
      <c r="B378" s="2"/>
      <c r="C378" s="2"/>
      <c r="D378" s="17">
        <v>8000</v>
      </c>
    </row>
    <row r="379" spans="1:4">
      <c r="A379" s="18" t="s">
        <v>2</v>
      </c>
      <c r="B379" s="45"/>
      <c r="C379" s="45"/>
      <c r="D379" s="43">
        <v>1200</v>
      </c>
    </row>
    <row r="380" spans="1:4" ht="15.75" thickBot="1">
      <c r="A380" s="19" t="s">
        <v>3</v>
      </c>
      <c r="B380" s="46"/>
      <c r="C380" s="46"/>
      <c r="D380" s="44"/>
    </row>
    <row r="381" spans="1:4" ht="15.75" thickBot="1">
      <c r="A381" s="20" t="s">
        <v>4</v>
      </c>
      <c r="B381" s="6"/>
      <c r="C381" s="6"/>
      <c r="D381" s="21">
        <v>2000</v>
      </c>
    </row>
    <row r="382" spans="1:4" ht="15.75" thickBot="1">
      <c r="A382" s="18" t="s">
        <v>5</v>
      </c>
      <c r="B382" s="7"/>
      <c r="C382" s="7"/>
      <c r="D382" s="22">
        <v>3000</v>
      </c>
    </row>
    <row r="383" spans="1:4" ht="15.75" thickBot="1">
      <c r="A383" s="20" t="s">
        <v>6</v>
      </c>
      <c r="B383" s="6"/>
      <c r="C383" s="6"/>
      <c r="D383" s="21">
        <v>1800</v>
      </c>
    </row>
    <row r="384" spans="1:4" ht="15.75" thickBot="1">
      <c r="A384" s="18" t="s">
        <v>7</v>
      </c>
      <c r="B384" s="7"/>
      <c r="C384" s="7"/>
      <c r="D384" s="22" t="s">
        <v>12</v>
      </c>
    </row>
    <row r="385" spans="1:4" ht="15.75" thickBot="1">
      <c r="A385" s="23" t="s">
        <v>10</v>
      </c>
      <c r="B385" s="24">
        <f>SUM(B378:B383)</f>
        <v>0</v>
      </c>
      <c r="C385" s="24">
        <f>SUM(C378:C383)</f>
        <v>0</v>
      </c>
      <c r="D385" s="25">
        <f>SUM(D378:D383)</f>
        <v>16000</v>
      </c>
    </row>
    <row r="386" spans="1:4" ht="15.75" thickBot="1"/>
    <row r="387" spans="1:4">
      <c r="A387" s="47" t="s">
        <v>88</v>
      </c>
      <c r="B387" s="48"/>
      <c r="C387" s="48"/>
      <c r="D387" s="49"/>
    </row>
    <row r="388" spans="1:4">
      <c r="A388" s="53" t="s">
        <v>89</v>
      </c>
      <c r="B388" s="54"/>
      <c r="C388" s="54"/>
      <c r="D388" s="55"/>
    </row>
    <row r="389" spans="1:4" ht="15.75" thickBot="1">
      <c r="A389" s="13"/>
      <c r="B389" s="14" t="s">
        <v>68</v>
      </c>
      <c r="C389" s="14" t="s">
        <v>69</v>
      </c>
      <c r="D389" s="15" t="s">
        <v>70</v>
      </c>
    </row>
    <row r="390" spans="1:4" ht="15.75" thickBot="1">
      <c r="A390" s="16" t="s">
        <v>1</v>
      </c>
      <c r="B390" s="2"/>
      <c r="C390" s="2"/>
      <c r="D390" s="17">
        <v>8000</v>
      </c>
    </row>
    <row r="391" spans="1:4">
      <c r="A391" s="18" t="s">
        <v>2</v>
      </c>
      <c r="B391" s="45"/>
      <c r="C391" s="45"/>
      <c r="D391" s="43">
        <v>1200</v>
      </c>
    </row>
    <row r="392" spans="1:4" ht="15.75" thickBot="1">
      <c r="A392" s="19" t="s">
        <v>3</v>
      </c>
      <c r="B392" s="46"/>
      <c r="C392" s="46"/>
      <c r="D392" s="44"/>
    </row>
    <row r="393" spans="1:4" ht="15.75" thickBot="1">
      <c r="A393" s="20" t="s">
        <v>4</v>
      </c>
      <c r="B393" s="6"/>
      <c r="C393" s="6"/>
      <c r="D393" s="21">
        <v>3000</v>
      </c>
    </row>
    <row r="394" spans="1:4" ht="15.75" thickBot="1">
      <c r="A394" s="18" t="s">
        <v>5</v>
      </c>
      <c r="B394" s="7"/>
      <c r="C394" s="7"/>
      <c r="D394" s="22">
        <v>4200</v>
      </c>
    </row>
    <row r="395" spans="1:4" ht="15.75" thickBot="1">
      <c r="A395" s="20" t="s">
        <v>6</v>
      </c>
      <c r="B395" s="6"/>
      <c r="C395" s="6"/>
      <c r="D395" s="21">
        <v>2000</v>
      </c>
    </row>
    <row r="396" spans="1:4" ht="15.75" thickBot="1">
      <c r="A396" s="18" t="s">
        <v>7</v>
      </c>
      <c r="B396" s="7"/>
      <c r="C396" s="7"/>
      <c r="D396" s="22" t="s">
        <v>90</v>
      </c>
    </row>
    <row r="397" spans="1:4" ht="15.75" thickBot="1">
      <c r="A397" s="23" t="s">
        <v>10</v>
      </c>
      <c r="B397" s="24">
        <f>SUM(B390:B395)</f>
        <v>0</v>
      </c>
      <c r="C397" s="24">
        <f>SUM(C390:C395)</f>
        <v>0</v>
      </c>
      <c r="D397" s="25">
        <f>SUM(D390:D395)</f>
        <v>18400</v>
      </c>
    </row>
  </sheetData>
  <mergeCells count="165">
    <mergeCell ref="D354:D355"/>
    <mergeCell ref="A265:D265"/>
    <mergeCell ref="A266:D266"/>
    <mergeCell ref="B269:B270"/>
    <mergeCell ref="C269:C270"/>
    <mergeCell ref="D269:D270"/>
    <mergeCell ref="B379:B380"/>
    <mergeCell ref="C379:C380"/>
    <mergeCell ref="D379:D380"/>
    <mergeCell ref="A338:D338"/>
    <mergeCell ref="A339:D339"/>
    <mergeCell ref="B342:B343"/>
    <mergeCell ref="C342:C343"/>
    <mergeCell ref="D342:D343"/>
    <mergeCell ref="A363:D363"/>
    <mergeCell ref="A350:D350"/>
    <mergeCell ref="A351:D351"/>
    <mergeCell ref="B354:B355"/>
    <mergeCell ref="C354:C355"/>
    <mergeCell ref="A327:D327"/>
    <mergeCell ref="B330:B331"/>
    <mergeCell ref="C330:C331"/>
    <mergeCell ref="D330:D331"/>
    <mergeCell ref="A290:D290"/>
    <mergeCell ref="A387:D387"/>
    <mergeCell ref="A388:D388"/>
    <mergeCell ref="B391:B392"/>
    <mergeCell ref="C391:C392"/>
    <mergeCell ref="D391:D392"/>
    <mergeCell ref="A364:D364"/>
    <mergeCell ref="B367:B368"/>
    <mergeCell ref="C367:C368"/>
    <mergeCell ref="D367:D368"/>
    <mergeCell ref="A375:D375"/>
    <mergeCell ref="A376:D376"/>
    <mergeCell ref="A291:D291"/>
    <mergeCell ref="B294:B295"/>
    <mergeCell ref="C294:C295"/>
    <mergeCell ref="D294:D295"/>
    <mergeCell ref="A314:D314"/>
    <mergeCell ref="A315:D315"/>
    <mergeCell ref="B318:B319"/>
    <mergeCell ref="C318:C319"/>
    <mergeCell ref="D318:D319"/>
    <mergeCell ref="A303:D303"/>
    <mergeCell ref="B306:B307"/>
    <mergeCell ref="C306:C307"/>
    <mergeCell ref="D306:D307"/>
    <mergeCell ref="A326:D326"/>
    <mergeCell ref="A217:D217"/>
    <mergeCell ref="A218:D218"/>
    <mergeCell ref="A229:D229"/>
    <mergeCell ref="A230:D230"/>
    <mergeCell ref="A241:D241"/>
    <mergeCell ref="A242:D242"/>
    <mergeCell ref="A145:D145"/>
    <mergeCell ref="A146:D146"/>
    <mergeCell ref="A157:D157"/>
    <mergeCell ref="A158:D158"/>
    <mergeCell ref="A169:D169"/>
    <mergeCell ref="A170:D170"/>
    <mergeCell ref="D221:D222"/>
    <mergeCell ref="D233:D234"/>
    <mergeCell ref="D245:D246"/>
    <mergeCell ref="D257:D258"/>
    <mergeCell ref="D282:D283"/>
    <mergeCell ref="A253:D253"/>
    <mergeCell ref="A254:D254"/>
    <mergeCell ref="A278:D278"/>
    <mergeCell ref="A279:D279"/>
    <mergeCell ref="D149:D150"/>
    <mergeCell ref="D161:D162"/>
    <mergeCell ref="A73:D73"/>
    <mergeCell ref="A74:D74"/>
    <mergeCell ref="A85:D85"/>
    <mergeCell ref="A86:D86"/>
    <mergeCell ref="A97:D97"/>
    <mergeCell ref="A98:D98"/>
    <mergeCell ref="A1:D1"/>
    <mergeCell ref="A2:D2"/>
    <mergeCell ref="A13:D13"/>
    <mergeCell ref="A14:D14"/>
    <mergeCell ref="A25:D25"/>
    <mergeCell ref="A26:D26"/>
    <mergeCell ref="D5:D6"/>
    <mergeCell ref="D17:D18"/>
    <mergeCell ref="D29:D30"/>
    <mergeCell ref="D41:D42"/>
    <mergeCell ref="D53:D54"/>
    <mergeCell ref="D65:D66"/>
    <mergeCell ref="A37:D37"/>
    <mergeCell ref="A38:D38"/>
    <mergeCell ref="A49:D49"/>
    <mergeCell ref="A50:D50"/>
    <mergeCell ref="B77:B78"/>
    <mergeCell ref="C77:C78"/>
    <mergeCell ref="D209:D210"/>
    <mergeCell ref="A181:D181"/>
    <mergeCell ref="A182:D182"/>
    <mergeCell ref="A193:D193"/>
    <mergeCell ref="A194:D194"/>
    <mergeCell ref="D77:D78"/>
    <mergeCell ref="D89:D90"/>
    <mergeCell ref="D101:D102"/>
    <mergeCell ref="D113:D114"/>
    <mergeCell ref="D125:D126"/>
    <mergeCell ref="D137:D138"/>
    <mergeCell ref="A109:D109"/>
    <mergeCell ref="A110:D110"/>
    <mergeCell ref="A121:D121"/>
    <mergeCell ref="A122:D122"/>
    <mergeCell ref="B185:B186"/>
    <mergeCell ref="C185:C186"/>
    <mergeCell ref="B197:B198"/>
    <mergeCell ref="C197:C198"/>
    <mergeCell ref="B209:B210"/>
    <mergeCell ref="C209:C210"/>
    <mergeCell ref="A206:D206"/>
    <mergeCell ref="B149:B150"/>
    <mergeCell ref="C149:C150"/>
    <mergeCell ref="B257:B258"/>
    <mergeCell ref="C257:C258"/>
    <mergeCell ref="B282:B283"/>
    <mergeCell ref="C282:C283"/>
    <mergeCell ref="B221:B222"/>
    <mergeCell ref="C221:C222"/>
    <mergeCell ref="B233:B234"/>
    <mergeCell ref="C233:C234"/>
    <mergeCell ref="B245:B246"/>
    <mergeCell ref="C245:C246"/>
    <mergeCell ref="B173:B174"/>
    <mergeCell ref="C173:C174"/>
    <mergeCell ref="B113:B114"/>
    <mergeCell ref="C113:C114"/>
    <mergeCell ref="B125:B126"/>
    <mergeCell ref="C125:C126"/>
    <mergeCell ref="B137:B138"/>
    <mergeCell ref="C137:C138"/>
    <mergeCell ref="A133:D133"/>
    <mergeCell ref="A134:D134"/>
    <mergeCell ref="D173:D174"/>
    <mergeCell ref="D185:D186"/>
    <mergeCell ref="D197:D198"/>
    <mergeCell ref="B5:B6"/>
    <mergeCell ref="C5:C6"/>
    <mergeCell ref="B17:B18"/>
    <mergeCell ref="C17:C18"/>
    <mergeCell ref="B29:B30"/>
    <mergeCell ref="C29:C30"/>
    <mergeCell ref="A302:D302"/>
    <mergeCell ref="B89:B90"/>
    <mergeCell ref="C89:C90"/>
    <mergeCell ref="B101:B102"/>
    <mergeCell ref="C101:C102"/>
    <mergeCell ref="B41:B42"/>
    <mergeCell ref="C41:C42"/>
    <mergeCell ref="B53:B54"/>
    <mergeCell ref="C53:C54"/>
    <mergeCell ref="B65:B66"/>
    <mergeCell ref="C65:C66"/>
    <mergeCell ref="A61:D61"/>
    <mergeCell ref="A62:D62"/>
    <mergeCell ref="A205:D205"/>
    <mergeCell ref="B161:B162"/>
    <mergeCell ref="C161:C1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8"/>
    </sheetView>
  </sheetViews>
  <sheetFormatPr defaultRowHeight="15"/>
  <cols>
    <col min="1" max="1" width="28.28515625" customWidth="1"/>
    <col min="2" max="2" width="24.42578125" customWidth="1"/>
    <col min="3" max="3" width="27" customWidth="1"/>
    <col min="4" max="4" width="29.7109375" customWidth="1"/>
  </cols>
  <sheetData>
    <row r="1" spans="1:4" ht="15.75" thickBot="1">
      <c r="A1" s="38"/>
      <c r="B1" s="39" t="s">
        <v>68</v>
      </c>
      <c r="C1" s="39" t="s">
        <v>69</v>
      </c>
      <c r="D1" s="40" t="s">
        <v>70</v>
      </c>
    </row>
    <row r="2" spans="1:4" ht="15.75" thickBot="1">
      <c r="A2" s="16" t="s">
        <v>1</v>
      </c>
      <c r="B2" s="2">
        <f>SUM(Foglio1!B4,Foglio1!B16,Foglio1!B28,Foglio1!B40,Foglio1!B52,Foglio1!B64,Foglio1!B76,Foglio1!B88,Foglio1!B100,Foglio1!B112,Foglio1!B124,Foglio1!B136,Foglio1!B148,Foglio1!B160,Foglio1!B172,Foglio1!B184,Foglio1!B196,Foglio1!B208,Foglio1!B220,Foglio1!B232,Foglio1!B244,Foglio1!B256,Foglio1!B268,Foglio1!B281,Foglio1!B293,Foglio1!B305,Foglio1!B317,Foglio1!B329,Foglio1!B341,Foglio1!B353,Foglio1!B366,Foglio1!B378,Foglio1!B390)</f>
        <v>140020</v>
      </c>
      <c r="C2" s="2">
        <f>SUM(Foglio1!C4,Foglio1!C16,Foglio1!C28,Foglio1!C40,Foglio1!C52,Foglio1!C64,Foglio1!C76,Foglio1!C88,Foglio1!C100,Foglio1!C112,Foglio1!C124,Foglio1!C136,Foglio1!C148,Foglio1!C160,Foglio1!C172,Foglio1!C184,Foglio1!C196,Foglio1!C208,Foglio1!C220,Foglio1!C232,Foglio1!C244,Foglio1!C256,Foglio1!C268,Foglio1!C281,Foglio1!C293,Foglio1!C305,Foglio1!C317,Foglio1!C329,Foglio1!C341,Foglio1!C353,Foglio1!C366,Foglio1!C378,Foglio1!C390)</f>
        <v>140855.82</v>
      </c>
      <c r="D2" s="2">
        <f>SUM(Foglio1!D4,Foglio1!D16,Foglio1!D28,Foglio1!D40,Foglio1!D52,Foglio1!D64,Foglio1!D76,Foglio1!D88,Foglio1!D100,Foglio1!D112,Foglio1!D124,Foglio1!D136,Foglio1!D148,Foglio1!D160,Foglio1!D172,Foglio1!D184,Foglio1!D196,Foglio1!D208,Foglio1!D220,Foglio1!D232,Foglio1!D244,Foglio1!D256,Foglio1!D268,Foglio1!D281,Foglio1!D293,Foglio1!D305,Foglio1!D317,Foglio1!D329,Foglio1!D341,Foglio1!D353,Foglio1!D366,Foglio1!D378,Foglio1!D390)</f>
        <v>128563</v>
      </c>
    </row>
    <row r="3" spans="1:4" ht="45.75" thickBot="1">
      <c r="A3" s="18" t="s">
        <v>96</v>
      </c>
      <c r="B3" s="42">
        <f>SUM(Foglio1!B5,Foglio1!B17,Foglio1!B29,Foglio1!B41,Foglio1!B53,Foglio1!B65,Foglio1!B77,Foglio1!B89,Foglio1!B101,Foglio1!B113,Foglio1!B125,Foglio1!B137,Foglio1!B149,Foglio1!B161,Foglio1!B173,Foglio1!B185,Foglio1!B197,Foglio1!B209,Foglio1!B221,Foglio1!B233,Foglio1!B245,Foglio1!B257,Foglio1!B269,Foglio1!B282,Foglio1!B294,Foglio1!B306,Foglio1!B318,Foglio1!B330,Foglio1!B342,Foglio1!B354,Foglio1!B367,Foglio1!B379,Foglio1!B391)</f>
        <v>21040</v>
      </c>
      <c r="C3" s="42">
        <f>SUM(Foglio1!C5,Foglio1!C17,Foglio1!C29,Foglio1!C41,Foglio1!C53,Foglio1!C65,Foglio1!C77,Foglio1!C89,Foglio1!C101,Foglio1!C113,Foglio1!C125,Foglio1!C137,Foglio1!C149,Foglio1!C161,Foglio1!C173,Foglio1!C185,Foglio1!C197,Foglio1!C209,Foglio1!C221,Foglio1!C233,Foglio1!C245,Foglio1!C257,Foglio1!C269,Foglio1!C282,Foglio1!C294,Foglio1!C306,Foglio1!C318,Foglio1!C330,Foglio1!C342,Foglio1!C354,Foglio1!C367,Foglio1!C379,Foglio1!C391)</f>
        <v>25064.799999999999</v>
      </c>
      <c r="D3" s="42">
        <f>SUM(Foglio1!D5,Foglio1!D17,Foglio1!D29,Foglio1!D41,Foglio1!D53,Foglio1!D65,Foglio1!D77,Foglio1!D89,Foglio1!D101,Foglio1!D113,Foglio1!D125,Foglio1!D137,Foglio1!D149,Foglio1!D161,Foglio1!D173,Foglio1!D185,Foglio1!D197,Foglio1!D209,Foglio1!D221,Foglio1!D233,Foglio1!D245,Foglio1!D257,Foglio1!D269,Foglio1!D282,Foglio1!D294,Foglio1!D306,Foglio1!D318,Foglio1!D330,Foglio1!D342,Foglio1!D354,Foglio1!D367,Foglio1!D379,Foglio1!D391)</f>
        <v>23300</v>
      </c>
    </row>
    <row r="4" spans="1:4" ht="15.75" thickBot="1">
      <c r="A4" s="20" t="s">
        <v>4</v>
      </c>
      <c r="B4" s="2">
        <f>SUM(Foglio1!B7,Foglio1!B19,Foglio1!B31,Foglio1!B43,Foglio1!B55,Foglio1!B67,Foglio1!B79,Foglio1!B91,Foglio1!B103,Foglio1!B115,Foglio1!B127,Foglio1!B139,Foglio1!B151,Foglio1!B163,Foglio1!B175,Foglio1!B187,Foglio1!B199,Foglio1!B211,Foglio1!B223,Foglio1!B235,Foglio1!B247,Foglio1!B259,Foglio1!B271,Foglio1!B284,Foglio1!B296,Foglio1!B308,Foglio1!B320,Foglio1!B332,Foglio1!B344,Foglio1!B356,Foglio1!B369,Foglio1!B381,Foglio1!B393)</f>
        <v>41830</v>
      </c>
      <c r="C4" s="2">
        <f>SUM(Foglio1!C7,Foglio1!C19,Foglio1!C31,Foglio1!C43,Foglio1!C55,Foglio1!C67,Foglio1!C79,Foglio1!C91,Foglio1!C103,Foglio1!C115,Foglio1!C127,Foglio1!C139,Foglio1!C151,Foglio1!C163,Foglio1!C175,Foglio1!C187,Foglio1!C199,Foglio1!C211,Foglio1!C223,Foglio1!C235,Foglio1!C247,Foglio1!C259,Foglio1!C271,Foglio1!C284,Foglio1!C296,Foglio1!C308,Foglio1!C320,Foglio1!C332,Foglio1!C344,Foglio1!C356,Foglio1!C369,Foglio1!C381,Foglio1!C393)</f>
        <v>43936.92</v>
      </c>
      <c r="D4" s="2">
        <f>SUM(Foglio1!D7,Foglio1!D19,Foglio1!D31,Foglio1!D43,Foglio1!D55,Foglio1!D67,Foglio1!D79,Foglio1!D91,Foglio1!D103,Foglio1!D115,Foglio1!D127,Foglio1!D139,Foglio1!D151,Foglio1!D163,Foglio1!D175,Foglio1!D187,Foglio1!D199,Foglio1!D211,Foglio1!D223,Foglio1!D235,Foglio1!D247,Foglio1!D259,Foglio1!D271,Foglio1!D284,Foglio1!D296,Foglio1!D308,Foglio1!D320,Foglio1!D332,Foglio1!D344,Foglio1!D356,Foglio1!D369,Foglio1!D381,Foglio1!D393)</f>
        <v>45400</v>
      </c>
    </row>
    <row r="5" spans="1:4" ht="15.75" thickBot="1">
      <c r="A5" s="18" t="s">
        <v>5</v>
      </c>
      <c r="B5" s="42">
        <f>SUM(Foglio1!B8,Foglio1!B20,Foglio1!B32,Foglio1!B44,Foglio1!B56,Foglio1!B68,Foglio1!B80,Foglio1!B92,Foglio1!B104,Foglio1!B116,Foglio1!B128,Foglio1!B140,Foglio1!B152,Foglio1!B164,Foglio1!B176,Foglio1!B188,Foglio1!B200,Foglio1!B212,Foglio1!B224,Foglio1!B236,Foglio1!B248,Foglio1!B260,Foglio1!B272,Foglio1!B285,Foglio1!B297,Foglio1!B309,Foglio1!B321,Foglio1!B333,Foglio1!B345,Foglio1!B357,Foglio1!B370,Foglio1!B382,Foglio1!B394)</f>
        <v>62600</v>
      </c>
      <c r="C5" s="42">
        <f>SUM(Foglio1!C8,Foglio1!C20,Foglio1!C32,Foglio1!C44,Foglio1!C56,Foglio1!C68,Foglio1!C80,Foglio1!C92,Foglio1!C104,Foglio1!C116,Foglio1!C128,Foglio1!C140,Foglio1!C152,Foglio1!C164,Foglio1!C176,Foglio1!C188,Foglio1!C200,Foglio1!C212,Foglio1!C224,Foglio1!C236,Foglio1!C248,Foglio1!C260,Foglio1!C272,Foglio1!C285,Foglio1!C297,Foglio1!C309,Foglio1!C321,Foglio1!C333,Foglio1!C345,Foglio1!C357,Foglio1!C370,Foglio1!C382,Foglio1!C394)</f>
        <v>73041.17</v>
      </c>
      <c r="D5" s="42">
        <f>SUM(Foglio1!D8,Foglio1!D20,Foglio1!D32,Foglio1!D44,Foglio1!D56,Foglio1!D68,Foglio1!D80,Foglio1!D92,Foglio1!D104,Foglio1!D116,Foglio1!D128,Foglio1!D140,Foglio1!D152,Foglio1!D164,Foglio1!D176,Foglio1!D188,Foglio1!D200,Foglio1!D212,Foglio1!D224,Foglio1!D236,Foglio1!D248,Foglio1!D260,Foglio1!D272,Foglio1!D285,Foglio1!D297,Foglio1!D309,Foglio1!D321,Foglio1!D333,Foglio1!D345,Foglio1!D357,Foglio1!D370,Foglio1!D382,Foglio1!D394)</f>
        <v>71000</v>
      </c>
    </row>
    <row r="6" spans="1:4" ht="15.75" thickBot="1">
      <c r="A6" s="20" t="s">
        <v>6</v>
      </c>
      <c r="B6" s="2">
        <f>SUM(Foglio1!B9,Foglio1!B21,Foglio1!B33,Foglio1!B45,Foglio1!B57,Foglio1!B69,Foglio1!B81,Foglio1!B93,Foglio1!B105,Foglio1!B117,Foglio1!B129,Foglio1!B141,Foglio1!B153,Foglio1!B165,Foglio1!B177,Foglio1!B189,Foglio1!B201,Foglio1!B213,Foglio1!B225,Foglio1!B237,Foglio1!B249,Foglio1!B261,Foglio1!B273,Foglio1!B286,Foglio1!B298,Foglio1!B310,Foglio1!B322,Foglio1!B334,Foglio1!B346,Foglio1!B358,Foglio1!B371,Foglio1!B383,Foglio1!B395)</f>
        <v>43850</v>
      </c>
      <c r="C6" s="2">
        <f>SUM(Foglio1!C9,Foglio1!C21,Foglio1!C33,Foglio1!C45,Foglio1!C57,Foglio1!C69,Foglio1!C81,Foglio1!C93,Foglio1!C105,Foglio1!C117,Foglio1!C129,Foglio1!C141,Foglio1!C153,Foglio1!C165,Foglio1!C177,Foglio1!C189,Foglio1!C201,Foglio1!C213,Foglio1!C225,Foglio1!C237,Foglio1!C249,Foglio1!C261,Foglio1!C273,Foglio1!C286,Foglio1!C298,Foglio1!C310,Foglio1!C322,Foglio1!C334,Foglio1!C346,Foglio1!C358,Foglio1!C371,Foglio1!C383,Foglio1!C395)</f>
        <v>37869.89</v>
      </c>
      <c r="D6" s="2">
        <f>SUM(Foglio1!D9,Foglio1!D21,Foglio1!D33,Foglio1!D45,Foglio1!D57,Foglio1!D69,Foglio1!D81,Foglio1!D93,Foglio1!D105,Foglio1!D117,Foglio1!D129,Foglio1!D141,Foglio1!D153,Foglio1!D165,Foglio1!D177,Foglio1!D189,Foglio1!D201,Foglio1!D213,Foglio1!D225,Foglio1!D237,Foglio1!D249,Foglio1!D261,Foglio1!D273,Foglio1!D286,Foglio1!D298,Foglio1!D310,Foglio1!D322,Foglio1!D334,Foglio1!D346,Foglio1!D358,Foglio1!D371,Foglio1!D383,Foglio1!D395)</f>
        <v>43400</v>
      </c>
    </row>
    <row r="7" spans="1:4" ht="15.75" thickBot="1">
      <c r="A7" s="23" t="s">
        <v>10</v>
      </c>
      <c r="B7" s="24">
        <f>SUM(B2:B6)</f>
        <v>309340</v>
      </c>
      <c r="C7" s="24">
        <f>SUM(C2:C6)</f>
        <v>320768.59999999998</v>
      </c>
      <c r="D7" s="25">
        <f>SUM(D2:D6)</f>
        <v>311663</v>
      </c>
    </row>
    <row r="8" spans="1:4" ht="15.75" thickBot="1">
      <c r="A8" s="23" t="s">
        <v>97</v>
      </c>
      <c r="B8" s="68">
        <v>19</v>
      </c>
      <c r="C8" s="68">
        <v>20</v>
      </c>
      <c r="D8" s="68"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Summary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dcterms:created xsi:type="dcterms:W3CDTF">2013-12-23T13:29:57Z</dcterms:created>
  <dcterms:modified xsi:type="dcterms:W3CDTF">2014-02-26T09:01:30Z</dcterms:modified>
</cp:coreProperties>
</file>