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0950" firstSheet="3" activeTab="3"/>
  </bookViews>
  <sheets>
    <sheet name="Riconciliazione Incassi (2)" sheetId="1" state="hidden" r:id="rId1"/>
    <sheet name="Riconciliazione Circolante" sheetId="2" state="hidden" r:id="rId2"/>
    <sheet name="Elenco Fatture (2)" sheetId="3" state="hidden" r:id="rId3"/>
    <sheet name="Elenco Fatture" sheetId="4" r:id="rId4"/>
    <sheet name="Riconciliazione Incassi" sheetId="5" state="hidden" r:id="rId5"/>
  </sheets>
  <definedNames>
    <definedName name="_xlnm._FilterDatabase" localSheetId="3" hidden="1">'Elenco Fatture'!$A$1:$I$131</definedName>
    <definedName name="_xlnm.Print_Area" localSheetId="2">'Elenco Fatture (2)'!#REF!</definedName>
    <definedName name="_xlnm.Print_Area" localSheetId="1">'Riconciliazione Circolante'!#REF!</definedName>
  </definedNames>
  <calcPr fullCalcOnLoad="1"/>
</workbook>
</file>

<file path=xl/sharedStrings.xml><?xml version="1.0" encoding="utf-8"?>
<sst xmlns="http://schemas.openxmlformats.org/spreadsheetml/2006/main" count="2039" uniqueCount="535">
  <si>
    <t>Numero fattura</t>
  </si>
  <si>
    <t>Cliente</t>
  </si>
  <si>
    <t>Commerciale</t>
  </si>
  <si>
    <t>Lomonaco</t>
  </si>
  <si>
    <t>Data</t>
  </si>
  <si>
    <t>Roattino</t>
  </si>
  <si>
    <t>TIPOLOGIA</t>
  </si>
  <si>
    <t>ASYSTEL</t>
  </si>
  <si>
    <t>PRODOTTI</t>
  </si>
  <si>
    <t>SERVIZI</t>
  </si>
  <si>
    <t>OFFENSIVA</t>
  </si>
  <si>
    <t>001/2010</t>
  </si>
  <si>
    <t>ITAS MUTUA</t>
  </si>
  <si>
    <t>Difensiva Prodotti</t>
  </si>
  <si>
    <t>002/2010</t>
  </si>
  <si>
    <t>003/2011</t>
  </si>
  <si>
    <t>005/2010</t>
  </si>
  <si>
    <t>006/2010</t>
  </si>
  <si>
    <t>007/2010</t>
  </si>
  <si>
    <t>008/2010</t>
  </si>
  <si>
    <t>009/2010</t>
  </si>
  <si>
    <t>Difensiva Servizi</t>
  </si>
  <si>
    <t>Difensiva Prodotti + Servizi</t>
  </si>
  <si>
    <t>BT ITALIA</t>
  </si>
  <si>
    <t>BARCLAYS BANK PLC</t>
  </si>
  <si>
    <t>Difensiva prodotti</t>
  </si>
  <si>
    <t>CNP UNICREDIT VITA</t>
  </si>
  <si>
    <t>C. Catania</t>
  </si>
  <si>
    <t>AFP</t>
  </si>
  <si>
    <t>Bettini</t>
  </si>
  <si>
    <t>Offensiva</t>
  </si>
  <si>
    <t>010/2010</t>
  </si>
  <si>
    <t>Miliserv</t>
  </si>
  <si>
    <t>CNI</t>
  </si>
  <si>
    <t>Di.Gi</t>
  </si>
  <si>
    <t>RSA</t>
  </si>
  <si>
    <t>Miti Spa</t>
  </si>
  <si>
    <t>Asystel (Mellin)</t>
  </si>
  <si>
    <t>Seat Pagine Gialle</t>
  </si>
  <si>
    <t>ING Direct</t>
  </si>
  <si>
    <t>032/2012</t>
  </si>
  <si>
    <t>033/2012</t>
  </si>
  <si>
    <t>034/2012</t>
  </si>
  <si>
    <t>036/2012</t>
  </si>
  <si>
    <t>038/2012</t>
  </si>
  <si>
    <t>039/2012</t>
  </si>
  <si>
    <t>040/2012</t>
  </si>
  <si>
    <t>041/2012</t>
  </si>
  <si>
    <t>042/2012</t>
  </si>
  <si>
    <t>043/2012</t>
  </si>
  <si>
    <t>044/2012</t>
  </si>
  <si>
    <t>045/2012</t>
  </si>
  <si>
    <t>Resi Informatica SPA</t>
  </si>
  <si>
    <t>Visconti Luisella</t>
  </si>
  <si>
    <t>Cogentech</t>
  </si>
  <si>
    <t>Alenia Aermacchi</t>
  </si>
  <si>
    <t>CNP Assurances</t>
  </si>
  <si>
    <t>Business -E</t>
  </si>
  <si>
    <t>Feinrohren</t>
  </si>
  <si>
    <t>Asystel - Consip</t>
  </si>
  <si>
    <t>Asystel - Venis</t>
  </si>
  <si>
    <t>2010.001</t>
  </si>
  <si>
    <t>2010.002</t>
  </si>
  <si>
    <t>ASYSTEL (danone)</t>
  </si>
  <si>
    <t>2010.003</t>
  </si>
  <si>
    <t>2010.004</t>
  </si>
  <si>
    <t>2010.005</t>
  </si>
  <si>
    <t>2010.006</t>
  </si>
  <si>
    <t>2010.007</t>
  </si>
  <si>
    <t>2010.008</t>
  </si>
  <si>
    <t>2010.009</t>
  </si>
  <si>
    <t>2010.010</t>
  </si>
  <si>
    <t>2010.011</t>
  </si>
  <si>
    <t>2010.012</t>
  </si>
  <si>
    <t>2010.013</t>
  </si>
  <si>
    <t>2010.014</t>
  </si>
  <si>
    <t>2010.015</t>
  </si>
  <si>
    <t>2010.017</t>
  </si>
  <si>
    <t>2010.018</t>
  </si>
  <si>
    <t>2010.019</t>
  </si>
  <si>
    <t>2010.021</t>
  </si>
  <si>
    <t>Commessa</t>
  </si>
  <si>
    <t>Thales Alenia</t>
  </si>
  <si>
    <t>Limoni S.p.A.</t>
  </si>
  <si>
    <t>PCS</t>
  </si>
  <si>
    <t>Sicurezza Offensiva</t>
  </si>
  <si>
    <t>011/2010</t>
  </si>
  <si>
    <t>012/2010</t>
  </si>
  <si>
    <t>013/2010</t>
  </si>
  <si>
    <t>014/2010</t>
  </si>
  <si>
    <t>015/2010</t>
  </si>
  <si>
    <t>016/2010</t>
  </si>
  <si>
    <t>017/2010</t>
  </si>
  <si>
    <t>018/2010</t>
  </si>
  <si>
    <t>019/2010</t>
  </si>
  <si>
    <t>020/2010</t>
  </si>
  <si>
    <t>021/2010</t>
  </si>
  <si>
    <t>022/2010</t>
  </si>
  <si>
    <t>023/2010</t>
  </si>
  <si>
    <t>024/2010</t>
  </si>
  <si>
    <t>025/2010</t>
  </si>
  <si>
    <t>026/2010</t>
  </si>
  <si>
    <t>027/2010</t>
  </si>
  <si>
    <t>028/2010</t>
  </si>
  <si>
    <t>029/2010</t>
  </si>
  <si>
    <t>030/2010</t>
  </si>
  <si>
    <t>031/2010</t>
  </si>
  <si>
    <t>035/2012</t>
  </si>
  <si>
    <t>037/2010</t>
  </si>
  <si>
    <t>CASSA CENTRALE BANCA</t>
  </si>
  <si>
    <t>STIM</t>
  </si>
  <si>
    <t>Asystel - ICF</t>
  </si>
  <si>
    <t>CARABINIERI</t>
  </si>
  <si>
    <t>Julia Arredamenti</t>
  </si>
  <si>
    <t>Asystel</t>
  </si>
  <si>
    <t>046/2010</t>
  </si>
  <si>
    <t>047/2010</t>
  </si>
  <si>
    <t>048/2010</t>
  </si>
  <si>
    <t>049/2010</t>
  </si>
  <si>
    <t>050/2010</t>
  </si>
  <si>
    <t>Fabbrica D'Armi Beretta</t>
  </si>
  <si>
    <t>051/2010</t>
  </si>
  <si>
    <t>CSH&amp;MPS</t>
  </si>
  <si>
    <t>052/2010</t>
  </si>
  <si>
    <t>053/2010</t>
  </si>
  <si>
    <t>054/2010</t>
  </si>
  <si>
    <t>055/2010</t>
  </si>
  <si>
    <t>056/2010</t>
  </si>
  <si>
    <t>057/2010</t>
  </si>
  <si>
    <t>058/2010</t>
  </si>
  <si>
    <t>059/2010</t>
  </si>
  <si>
    <t>060/2010</t>
  </si>
  <si>
    <t>061/2010</t>
  </si>
  <si>
    <t>062/2010</t>
  </si>
  <si>
    <t>063/2010</t>
  </si>
  <si>
    <t>Istituto Italiano Tecnologia</t>
  </si>
  <si>
    <t>Aecom Security System</t>
  </si>
  <si>
    <t>Almaviva TSF</t>
  </si>
  <si>
    <t>AUSL Modena</t>
  </si>
  <si>
    <t>064/2010</t>
  </si>
  <si>
    <t>065/2010</t>
  </si>
  <si>
    <t>Ducati</t>
  </si>
  <si>
    <t>MTS</t>
  </si>
  <si>
    <t>066/2010</t>
  </si>
  <si>
    <t>Dimension Data</t>
  </si>
  <si>
    <t>ISMB</t>
  </si>
  <si>
    <t>Editoriale Domus</t>
  </si>
  <si>
    <t>CRIF</t>
  </si>
  <si>
    <t>067/2010</t>
  </si>
  <si>
    <t>068/2010</t>
  </si>
  <si>
    <t>069/2010</t>
  </si>
  <si>
    <t>070/2010</t>
  </si>
  <si>
    <t>071/2010</t>
  </si>
  <si>
    <t>072/2010</t>
  </si>
  <si>
    <t>073/2010</t>
  </si>
  <si>
    <t>074/2010</t>
  </si>
  <si>
    <t>075/2010</t>
  </si>
  <si>
    <t>Sparkasse</t>
  </si>
  <si>
    <t>Engineering Seat</t>
  </si>
  <si>
    <t>076/2010</t>
  </si>
  <si>
    <t>E.ON Energia</t>
  </si>
  <si>
    <t>077/2010</t>
  </si>
  <si>
    <t>Data Incasso</t>
  </si>
  <si>
    <t/>
  </si>
  <si>
    <t>004/2010</t>
  </si>
  <si>
    <t>078/2010</t>
  </si>
  <si>
    <t>La Sportiva</t>
  </si>
  <si>
    <t>Fatturato ad oggi</t>
  </si>
  <si>
    <t>Messico</t>
  </si>
  <si>
    <t>Rep. Ceca</t>
  </si>
  <si>
    <t>Difensiva 4Q</t>
  </si>
  <si>
    <t>di cui 40000 manutenzione</t>
  </si>
  <si>
    <t xml:space="preserve">Ferrazzoli </t>
  </si>
  <si>
    <t>Oman</t>
  </si>
  <si>
    <t>Marocco 2</t>
  </si>
  <si>
    <t>op GID op Vietnam</t>
  </si>
  <si>
    <t>Messico Octavio</t>
  </si>
  <si>
    <t>Ungheria 2</t>
  </si>
  <si>
    <t>Ungheria 1</t>
  </si>
  <si>
    <t>manuten+exploit</t>
  </si>
  <si>
    <t xml:space="preserve">Marocco 1 </t>
  </si>
  <si>
    <t>manuten + blackberry</t>
  </si>
  <si>
    <t>ok</t>
  </si>
  <si>
    <t>Sud Corea</t>
  </si>
  <si>
    <t>DEA - U.S.</t>
  </si>
  <si>
    <t>Uzbekistan</t>
  </si>
  <si>
    <t>O Sud Africa / RMP / Brunei</t>
  </si>
  <si>
    <t>Israele</t>
  </si>
  <si>
    <t xml:space="preserve">??? </t>
  </si>
  <si>
    <t>079/2010</t>
  </si>
  <si>
    <t>Findim</t>
  </si>
  <si>
    <t>080/2010</t>
  </si>
  <si>
    <t>UBI</t>
  </si>
  <si>
    <t>081/2010</t>
  </si>
  <si>
    <t>Allianz</t>
  </si>
  <si>
    <t>082/2010</t>
  </si>
  <si>
    <t>083/2010</t>
  </si>
  <si>
    <t>084/2010</t>
  </si>
  <si>
    <t>085/2010</t>
  </si>
  <si>
    <t>086/2010</t>
  </si>
  <si>
    <t>087/2010</t>
  </si>
  <si>
    <t>088/2010</t>
  </si>
  <si>
    <t>089/2010</t>
  </si>
  <si>
    <t>Information Office (Hungary)</t>
  </si>
  <si>
    <t>IVA</t>
  </si>
  <si>
    <t>TOT IVATO DIF</t>
  </si>
  <si>
    <t>TOT IVATO OFF</t>
  </si>
  <si>
    <t>OK COINCIDE CON FT CIRCOLANTE</t>
  </si>
  <si>
    <t>con aggiunta</t>
  </si>
  <si>
    <t>Espr1</t>
  </si>
  <si>
    <t>Numero</t>
  </si>
  <si>
    <t>Importo incassato</t>
  </si>
  <si>
    <t>Anticipo Banca</t>
  </si>
  <si>
    <t>Valore Anticipato</t>
  </si>
  <si>
    <t>040/2009</t>
  </si>
  <si>
    <t>T.S.F.</t>
  </si>
  <si>
    <t>041/2009</t>
  </si>
  <si>
    <t xml:space="preserve">T.S.F. </t>
  </si>
  <si>
    <t>051/2009</t>
  </si>
  <si>
    <t>060/2009</t>
  </si>
  <si>
    <t>SEAT  PAGINE GIALLE  SPA</t>
  </si>
  <si>
    <t>063/2009</t>
  </si>
  <si>
    <t>062/2009</t>
  </si>
  <si>
    <t>064/2009</t>
  </si>
  <si>
    <t>T-SYSTEM</t>
  </si>
  <si>
    <t>067/2009</t>
  </si>
  <si>
    <t>Barclays Bank</t>
  </si>
  <si>
    <t>068/2009</t>
  </si>
  <si>
    <t>FABBRICA D'ARMI BERETTA</t>
  </si>
  <si>
    <t>074/2009</t>
  </si>
  <si>
    <t>085/2009</t>
  </si>
  <si>
    <t>086/2009</t>
  </si>
  <si>
    <t>Generali Business Solutions</t>
  </si>
  <si>
    <t>087/2009</t>
  </si>
  <si>
    <t>Di.Gi.</t>
  </si>
  <si>
    <t>089/2009</t>
  </si>
  <si>
    <t>C.S.H. &amp;  M.P.S. SRL</t>
  </si>
  <si>
    <t>095/2009</t>
  </si>
  <si>
    <t>096/2009</t>
  </si>
  <si>
    <t>RSA - Sun Insurance</t>
  </si>
  <si>
    <t>097/2009</t>
  </si>
  <si>
    <t>Lazard</t>
  </si>
  <si>
    <t>099/2009</t>
  </si>
  <si>
    <t>Memar Montassegni</t>
  </si>
  <si>
    <t>100/2009</t>
  </si>
  <si>
    <t>ABI</t>
  </si>
  <si>
    <t>101/2009</t>
  </si>
  <si>
    <t>102/2009</t>
  </si>
  <si>
    <t>103/2009</t>
  </si>
  <si>
    <t>104/2009</t>
  </si>
  <si>
    <t>Stim Sistemi di Telematica</t>
  </si>
  <si>
    <t>105/2009</t>
  </si>
  <si>
    <t>106/2009</t>
  </si>
  <si>
    <t>Computerlinks</t>
  </si>
  <si>
    <t>107/2009</t>
  </si>
  <si>
    <t>ING. DIRECT  NV</t>
  </si>
  <si>
    <t>108/2009</t>
  </si>
  <si>
    <t>Fratelli Carli</t>
  </si>
  <si>
    <t>109/2009</t>
  </si>
  <si>
    <t>Dimension Data Italia</t>
  </si>
  <si>
    <t>111/2009</t>
  </si>
  <si>
    <t>116/2009</t>
  </si>
  <si>
    <t>CSDN</t>
  </si>
  <si>
    <t>117/2009</t>
  </si>
  <si>
    <t>112/2009</t>
  </si>
  <si>
    <t>Key Technologies</t>
  </si>
  <si>
    <t>114/2009</t>
  </si>
  <si>
    <t>Itas Mutua</t>
  </si>
  <si>
    <t>115/2009</t>
  </si>
  <si>
    <t>Cassa di Risparmio di Bolzano</t>
  </si>
  <si>
    <t>118/2009</t>
  </si>
  <si>
    <t>119/2009</t>
  </si>
  <si>
    <t>121/2009</t>
  </si>
  <si>
    <t>122/2009</t>
  </si>
  <si>
    <t>123/2009</t>
  </si>
  <si>
    <t>124/2009</t>
  </si>
  <si>
    <t>125/2009</t>
  </si>
  <si>
    <t>126/2009</t>
  </si>
  <si>
    <t>127/2009</t>
  </si>
  <si>
    <t>CNP UniCredit Vita</t>
  </si>
  <si>
    <t>BT Italia</t>
  </si>
  <si>
    <t>Cassa Centrale</t>
  </si>
  <si>
    <t>Business-e</t>
  </si>
  <si>
    <t>PCS Security</t>
  </si>
  <si>
    <t>Information Office</t>
  </si>
  <si>
    <t>Comune di Catania</t>
  </si>
  <si>
    <t>Procura della Repubblica c/o Tribunale di Milano</t>
  </si>
  <si>
    <t xml:space="preserve">Ducati </t>
  </si>
  <si>
    <t>Findim Immobiliare</t>
  </si>
  <si>
    <t>Business-E</t>
  </si>
  <si>
    <t>UBI Sistemi e Servizi</t>
  </si>
  <si>
    <t>CNP Unicredit Vita</t>
  </si>
  <si>
    <t>ING. DIRECT NV</t>
  </si>
  <si>
    <t>Resi informatica SpA</t>
  </si>
  <si>
    <t>Limoni</t>
  </si>
  <si>
    <t>Comando Generale Carabinieri ROS</t>
  </si>
  <si>
    <t xml:space="preserve">C.S.H. &amp;  M.P.S. SRL </t>
  </si>
  <si>
    <t>A.U.S.L. di Modena</t>
  </si>
  <si>
    <t>ISMB/AEM TO</t>
  </si>
  <si>
    <t>Engineering</t>
  </si>
  <si>
    <t>Sistemi Informativi Allianz</t>
  </si>
  <si>
    <t>Incassao Mese</t>
  </si>
  <si>
    <t>Incassato 2009</t>
  </si>
  <si>
    <t>Incassato 2010</t>
  </si>
  <si>
    <t>Anno</t>
  </si>
  <si>
    <t>Mese</t>
  </si>
  <si>
    <t>da chiusura</t>
  </si>
  <si>
    <t>Riclassificazione per offensiva (Anticipi + saldi)</t>
  </si>
  <si>
    <t>da portale al 23 novemrbe</t>
  </si>
  <si>
    <t>delta</t>
  </si>
  <si>
    <t>090/2010</t>
  </si>
  <si>
    <t>091/2010</t>
  </si>
  <si>
    <t>TOTALE</t>
  </si>
  <si>
    <t xml:space="preserve">   </t>
  </si>
  <si>
    <t>GNSE Group</t>
  </si>
  <si>
    <t>Neticom</t>
  </si>
  <si>
    <t>Trentino Trasporti</t>
  </si>
  <si>
    <t>Cobo</t>
  </si>
  <si>
    <t>Bull s.r.o.</t>
  </si>
  <si>
    <t>Dynamic México</t>
  </si>
  <si>
    <t>Vem Sistemi</t>
  </si>
  <si>
    <t>Agos Ducato</t>
  </si>
  <si>
    <t>001/2012</t>
  </si>
  <si>
    <t>The 5162 Army Division</t>
  </si>
  <si>
    <t>002/2012</t>
  </si>
  <si>
    <t>003/2012</t>
  </si>
  <si>
    <t>SSNS</t>
  </si>
  <si>
    <t>004/2012</t>
  </si>
  <si>
    <t>Al Fahad</t>
  </si>
  <si>
    <t>005/2012</t>
  </si>
  <si>
    <t>Fabbrica d'Armi Beretta</t>
  </si>
  <si>
    <t>006/2012</t>
  </si>
  <si>
    <t>007/2012</t>
  </si>
  <si>
    <t>008/2012</t>
  </si>
  <si>
    <t>009/2012</t>
  </si>
  <si>
    <t>010/2012</t>
  </si>
  <si>
    <t>011/2012</t>
  </si>
  <si>
    <t>ContactLab</t>
  </si>
  <si>
    <t>Sipra</t>
  </si>
  <si>
    <t>012/2012</t>
  </si>
  <si>
    <t>013/2012</t>
  </si>
  <si>
    <t>014/2012</t>
  </si>
  <si>
    <t>015/2012</t>
  </si>
  <si>
    <t>016/2012</t>
  </si>
  <si>
    <t>017/2012</t>
  </si>
  <si>
    <t>018/2012</t>
  </si>
  <si>
    <t>019/2012</t>
  </si>
  <si>
    <t>Cyberpoint</t>
  </si>
  <si>
    <t>020/2012</t>
  </si>
  <si>
    <t>PCM</t>
  </si>
  <si>
    <t>021/2012</t>
  </si>
  <si>
    <t>Intech Solutions</t>
  </si>
  <si>
    <t>Ubi</t>
  </si>
  <si>
    <t>BV Tech</t>
  </si>
  <si>
    <t>022/2012</t>
  </si>
  <si>
    <t>023/2012</t>
  </si>
  <si>
    <t>024/2012</t>
  </si>
  <si>
    <t>025/2012</t>
  </si>
  <si>
    <t>026/2012</t>
  </si>
  <si>
    <t>Cassa Risparmio Bolzano</t>
  </si>
  <si>
    <t>027/2012</t>
  </si>
  <si>
    <t>028/2012</t>
  </si>
  <si>
    <t>029/2012</t>
  </si>
  <si>
    <t>030/2012</t>
  </si>
  <si>
    <t>031/2012</t>
  </si>
  <si>
    <t>Rina</t>
  </si>
  <si>
    <t>Security Reply</t>
  </si>
  <si>
    <t>INSA Etiopia (USD 1.000.000)</t>
  </si>
  <si>
    <t>Mauqah Technology</t>
  </si>
  <si>
    <t>037/2012</t>
  </si>
  <si>
    <t xml:space="preserve">Comando Generale Carabinieri </t>
  </si>
  <si>
    <t>046/2012</t>
  </si>
  <si>
    <t>047/2012</t>
  </si>
  <si>
    <t>048/2012</t>
  </si>
  <si>
    <t>049/2012</t>
  </si>
  <si>
    <t>Aditinet Consulting</t>
  </si>
  <si>
    <t>050/2012</t>
  </si>
  <si>
    <t>Spike Reply</t>
  </si>
  <si>
    <t>051/2012</t>
  </si>
  <si>
    <t>052/2012</t>
  </si>
  <si>
    <t>BT</t>
  </si>
  <si>
    <t>053/2012</t>
  </si>
  <si>
    <t>Domedica</t>
  </si>
  <si>
    <t>054/2012</t>
  </si>
  <si>
    <t>Unipol</t>
  </si>
  <si>
    <t>055/2012</t>
  </si>
  <si>
    <t>056/2012</t>
  </si>
  <si>
    <t>057/2012</t>
  </si>
  <si>
    <t>RCS</t>
  </si>
  <si>
    <t>058/2012</t>
  </si>
  <si>
    <t>Theola</t>
  </si>
  <si>
    <t>059/2012</t>
  </si>
  <si>
    <t>INSA Etiopia (USD 25.000)</t>
  </si>
  <si>
    <t>060/2012</t>
  </si>
  <si>
    <t>061/2012</t>
  </si>
  <si>
    <t>INSA Etiopia (USD 500.000)</t>
  </si>
  <si>
    <t>INSA Etiopia (USD 475.000)</t>
  </si>
  <si>
    <t>062/2012</t>
  </si>
  <si>
    <t>063/2012</t>
  </si>
  <si>
    <t>064/2012</t>
  </si>
  <si>
    <t>065/2012</t>
  </si>
  <si>
    <t>066/2012</t>
  </si>
  <si>
    <t>067/2012</t>
  </si>
  <si>
    <t>068/2012</t>
  </si>
  <si>
    <t>069/2012</t>
  </si>
  <si>
    <t>070/2012</t>
  </si>
  <si>
    <t>071/2012</t>
  </si>
  <si>
    <t>072/2012</t>
  </si>
  <si>
    <t>073/2012</t>
  </si>
  <si>
    <t>074/2012</t>
  </si>
  <si>
    <t>075/2012</t>
  </si>
  <si>
    <t>076/2012</t>
  </si>
  <si>
    <t>077/2012</t>
  </si>
  <si>
    <t>078/2012</t>
  </si>
  <si>
    <t>079/2012</t>
  </si>
  <si>
    <t>080/2012</t>
  </si>
  <si>
    <t>081/2012</t>
  </si>
  <si>
    <t>NISS (Sudan)</t>
  </si>
  <si>
    <t>082/2012</t>
  </si>
  <si>
    <t>Polizia Postale</t>
  </si>
  <si>
    <t>Sicurezza Offensiva (Upsell+Manut.)</t>
  </si>
  <si>
    <t>Sicurezza Offensiva (N.L.  2°tranche)</t>
  </si>
  <si>
    <t>Akamai</t>
  </si>
  <si>
    <t>MediaWorld</t>
  </si>
  <si>
    <t>TNT</t>
  </si>
  <si>
    <t>Barclays</t>
  </si>
  <si>
    <t>083/2012</t>
  </si>
  <si>
    <t>Tecnogi</t>
  </si>
  <si>
    <t>084/2012</t>
  </si>
  <si>
    <t>SIO</t>
  </si>
  <si>
    <t>Sicurezza Offensiva(NL)</t>
  </si>
  <si>
    <t>085/2012</t>
  </si>
  <si>
    <t>086/2012</t>
  </si>
  <si>
    <t>Stim</t>
  </si>
  <si>
    <t>CBA Poland</t>
  </si>
  <si>
    <t>087/2012</t>
  </si>
  <si>
    <t>088/2012</t>
  </si>
  <si>
    <t>089/2012</t>
  </si>
  <si>
    <t>090/2012</t>
  </si>
  <si>
    <t>091/2012</t>
  </si>
  <si>
    <t>092/2012</t>
  </si>
  <si>
    <t>093/2012</t>
  </si>
  <si>
    <t>094/2012</t>
  </si>
  <si>
    <t>095/2012</t>
  </si>
  <si>
    <t>096/2012</t>
  </si>
  <si>
    <t>097/2012</t>
  </si>
  <si>
    <t>098/2012</t>
  </si>
  <si>
    <t>099/2012</t>
  </si>
  <si>
    <t>100/2012</t>
  </si>
  <si>
    <t>101/2012</t>
  </si>
  <si>
    <t>Cisen México</t>
  </si>
  <si>
    <t>102/2012</t>
  </si>
  <si>
    <t>-</t>
  </si>
  <si>
    <t>103/2012</t>
  </si>
  <si>
    <t>104/2012</t>
  </si>
  <si>
    <t>FZE</t>
  </si>
  <si>
    <t>105/2012</t>
  </si>
  <si>
    <t>106/2012</t>
  </si>
  <si>
    <t>107/2012</t>
  </si>
  <si>
    <t>108/2012</t>
  </si>
  <si>
    <t>Caviro</t>
  </si>
  <si>
    <t>109/2012</t>
  </si>
  <si>
    <t>110/2012</t>
  </si>
  <si>
    <t>111/2012</t>
  </si>
  <si>
    <t>Booleserver</t>
  </si>
  <si>
    <t>112/2012</t>
  </si>
  <si>
    <t>113/2012</t>
  </si>
  <si>
    <t>114/2012</t>
  </si>
  <si>
    <t>115/2012</t>
  </si>
  <si>
    <t>116/2012</t>
  </si>
  <si>
    <t>117/2012</t>
  </si>
  <si>
    <t>ET - Excellence Tech</t>
  </si>
  <si>
    <t>118/2012</t>
  </si>
  <si>
    <t>119/2012</t>
  </si>
  <si>
    <t>Eurofidi</t>
  </si>
  <si>
    <t>TCC Saudi</t>
  </si>
  <si>
    <t>120/2012</t>
  </si>
  <si>
    <t>121/2012</t>
  </si>
  <si>
    <t>122/2012</t>
  </si>
  <si>
    <t>123/2012</t>
  </si>
  <si>
    <t>124/2012</t>
  </si>
  <si>
    <t>125/2012</t>
  </si>
  <si>
    <t>126/2012</t>
  </si>
  <si>
    <t>127/2012</t>
  </si>
  <si>
    <t>128/2012</t>
  </si>
  <si>
    <t>129/2012</t>
  </si>
  <si>
    <t>130/2012</t>
  </si>
  <si>
    <t xml:space="preserve">BT </t>
  </si>
  <si>
    <t>131/2012</t>
  </si>
  <si>
    <t>132/2012</t>
  </si>
  <si>
    <t>133/2012</t>
  </si>
  <si>
    <t>V&amp;V Nigeria Limited</t>
  </si>
  <si>
    <t>134/2012</t>
  </si>
  <si>
    <t xml:space="preserve">SIO </t>
  </si>
  <si>
    <t>135/2012</t>
  </si>
  <si>
    <t>JSC Infotecs</t>
  </si>
  <si>
    <t>136/2012</t>
  </si>
  <si>
    <t>137/2012</t>
  </si>
  <si>
    <t>138/2012</t>
  </si>
  <si>
    <t>139/2012</t>
  </si>
  <si>
    <t>140/2012</t>
  </si>
  <si>
    <t>141/2012</t>
  </si>
  <si>
    <t>142/2012</t>
  </si>
  <si>
    <t>143/2012</t>
  </si>
  <si>
    <t>144/2012</t>
  </si>
  <si>
    <t>145/2012</t>
  </si>
  <si>
    <t>146/2012</t>
  </si>
  <si>
    <t>147/2012</t>
  </si>
  <si>
    <t>148/2012</t>
  </si>
  <si>
    <t>149/2012</t>
  </si>
  <si>
    <t>Cicom USA (USD 450.000)</t>
  </si>
  <si>
    <t>Cicom USA (USD 400.000)</t>
  </si>
  <si>
    <t>150/2012</t>
  </si>
  <si>
    <t>151/2012</t>
  </si>
  <si>
    <t>152/2012</t>
  </si>
  <si>
    <t>153/2012</t>
  </si>
  <si>
    <t>Charmco Enterprise Ltd</t>
  </si>
  <si>
    <t>154/2012</t>
  </si>
  <si>
    <t>155/2012</t>
  </si>
  <si>
    <t>156/2012</t>
  </si>
  <si>
    <t>157/2012</t>
  </si>
  <si>
    <t>158/2012</t>
  </si>
  <si>
    <t>159/2012</t>
  </si>
  <si>
    <t>160/2012</t>
  </si>
  <si>
    <t>161/2012</t>
  </si>
  <si>
    <t>Al Yamamah Engineering Systems Solutions</t>
  </si>
  <si>
    <t>162/2012</t>
  </si>
  <si>
    <t>163/2012</t>
  </si>
  <si>
    <t>Infotecs</t>
  </si>
  <si>
    <t>164/2012</t>
  </si>
  <si>
    <t>165/2012</t>
  </si>
  <si>
    <t>166/2012</t>
  </si>
  <si>
    <t>167/2012</t>
  </si>
  <si>
    <t>168/2012</t>
  </si>
  <si>
    <t>169/2012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</si>
</sst>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0]dddd\ d\ mmmm\ yyyy"/>
    <numFmt numFmtId="166" formatCode="_-* #,##0.0_-;\-* #,##0.0_-;_-* &quot;-&quot;??_-;_-@_-"/>
    <numFmt numFmtId="167" formatCode="_-* #,##0_-;\-* #,##0_-;_-* &quot;-&quot;??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&quot;€&quot;\ #,##0.00"/>
    <numFmt numFmtId="176" formatCode="&quot;€&quot;\ #.##000;\-&quot;€&quot;\ #.##000"/>
    <numFmt numFmtId="177" formatCode="&quot;€&quot;\ #,##0.00000;\-&quot;€&quot;\ #,##0.00000"/>
  </numFmts>
  <fonts count="45">
    <font>
      <sz val="11"/>
      <color indexed="8"/>
      <name val="Calibri"/>
      <family val="2"/>
    </font>
    <font>
      <sz val="11"/>
      <name val="Calibri"/>
      <family val="2"/>
    </font>
    <font>
      <sz val="12"/>
      <name val="Verdana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85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7D7E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7" fontId="2" fillId="0" borderId="10" xfId="4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167" fontId="1" fillId="2" borderId="10" xfId="45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/>
    </xf>
    <xf numFmtId="15" fontId="1" fillId="6" borderId="1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167" fontId="1" fillId="6" borderId="10" xfId="45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/>
    </xf>
    <xf numFmtId="167" fontId="1" fillId="6" borderId="10" xfId="45" applyNumberFormat="1" applyFont="1" applyFill="1" applyBorder="1" applyAlignment="1">
      <alignment/>
    </xf>
    <xf numFmtId="167" fontId="1" fillId="0" borderId="0" xfId="45" applyNumberFormat="1" applyFont="1" applyAlignment="1">
      <alignment/>
    </xf>
    <xf numFmtId="0" fontId="3" fillId="0" borderId="0" xfId="0" applyFont="1" applyAlignment="1">
      <alignment/>
    </xf>
    <xf numFmtId="0" fontId="1" fillId="8" borderId="10" xfId="0" applyFont="1" applyFill="1" applyBorder="1" applyAlignment="1">
      <alignment horizontal="center" vertical="center"/>
    </xf>
    <xf numFmtId="15" fontId="1" fillId="8" borderId="10" xfId="0" applyNumberFormat="1" applyFont="1" applyFill="1" applyBorder="1" applyAlignment="1">
      <alignment horizontal="center" vertical="center"/>
    </xf>
    <xf numFmtId="167" fontId="1" fillId="8" borderId="10" xfId="45" applyNumberFormat="1" applyFont="1" applyFill="1" applyBorder="1" applyAlignment="1">
      <alignment horizontal="center"/>
    </xf>
    <xf numFmtId="167" fontId="1" fillId="8" borderId="10" xfId="45" applyNumberFormat="1" applyFont="1" applyFill="1" applyBorder="1" applyAlignment="1">
      <alignment/>
    </xf>
    <xf numFmtId="167" fontId="3" fillId="8" borderId="10" xfId="45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167" fontId="1" fillId="8" borderId="10" xfId="45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5" fontId="1" fillId="16" borderId="10" xfId="0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/>
    </xf>
    <xf numFmtId="167" fontId="1" fillId="16" borderId="10" xfId="45" applyNumberFormat="1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15" fontId="1" fillId="18" borderId="10" xfId="0" applyNumberFormat="1" applyFont="1" applyFill="1" applyBorder="1" applyAlignment="1">
      <alignment horizontal="center" vertical="center"/>
    </xf>
    <xf numFmtId="167" fontId="1" fillId="18" borderId="10" xfId="45" applyNumberFormat="1" applyFont="1" applyFill="1" applyBorder="1" applyAlignment="1">
      <alignment horizontal="center" vertical="center"/>
    </xf>
    <xf numFmtId="0" fontId="0" fillId="33" borderId="12" xfId="50" applyFont="1" applyFill="1" applyBorder="1" applyAlignment="1">
      <alignment horizontal="center"/>
      <protection/>
    </xf>
    <xf numFmtId="14" fontId="0" fillId="0" borderId="13" xfId="50" applyNumberFormat="1" applyFont="1" applyFill="1" applyBorder="1" applyAlignment="1">
      <alignment horizontal="right" wrapText="1"/>
      <protection/>
    </xf>
    <xf numFmtId="0" fontId="4" fillId="0" borderId="0" xfId="50">
      <alignment/>
      <protection/>
    </xf>
    <xf numFmtId="167" fontId="1" fillId="0" borderId="14" xfId="45" applyNumberFormat="1" applyFont="1" applyBorder="1" applyAlignment="1">
      <alignment/>
    </xf>
    <xf numFmtId="167" fontId="1" fillId="0" borderId="15" xfId="45" applyNumberFormat="1" applyFont="1" applyBorder="1" applyAlignment="1">
      <alignment/>
    </xf>
    <xf numFmtId="167" fontId="1" fillId="0" borderId="16" xfId="45" applyNumberFormat="1" applyFont="1" applyBorder="1" applyAlignment="1">
      <alignment/>
    </xf>
    <xf numFmtId="167" fontId="1" fillId="0" borderId="0" xfId="45" applyNumberFormat="1" applyFont="1" applyBorder="1" applyAlignment="1">
      <alignment/>
    </xf>
    <xf numFmtId="167" fontId="1" fillId="0" borderId="17" xfId="45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167" fontId="1" fillId="0" borderId="0" xfId="0" applyNumberFormat="1" applyFont="1" applyAlignment="1">
      <alignment/>
    </xf>
    <xf numFmtId="0" fontId="3" fillId="18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15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167" fontId="1" fillId="34" borderId="10" xfId="45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67" fontId="1" fillId="16" borderId="10" xfId="45" applyNumberFormat="1" applyFont="1" applyFill="1" applyBorder="1" applyAlignment="1">
      <alignment horizontal="right" vertical="center"/>
    </xf>
    <xf numFmtId="167" fontId="3" fillId="34" borderId="10" xfId="45" applyNumberFormat="1" applyFont="1" applyFill="1" applyBorder="1" applyAlignment="1">
      <alignment horizontal="center"/>
    </xf>
    <xf numFmtId="9" fontId="1" fillId="0" borderId="0" xfId="0" applyNumberFormat="1" applyFont="1" applyAlignment="1">
      <alignment/>
    </xf>
    <xf numFmtId="167" fontId="1" fillId="0" borderId="0" xfId="45" applyNumberFormat="1" applyFont="1" applyAlignment="1">
      <alignment horizontal="center"/>
    </xf>
    <xf numFmtId="0" fontId="0" fillId="33" borderId="12" xfId="49" applyFont="1" applyFill="1" applyBorder="1" applyAlignment="1">
      <alignment horizontal="center"/>
      <protection/>
    </xf>
    <xf numFmtId="0" fontId="0" fillId="0" borderId="13" xfId="49" applyFont="1" applyFill="1" applyBorder="1" applyAlignment="1">
      <alignment horizontal="right" wrapText="1"/>
      <protection/>
    </xf>
    <xf numFmtId="0" fontId="0" fillId="0" borderId="13" xfId="49" applyFont="1" applyFill="1" applyBorder="1" applyAlignment="1">
      <alignment wrapText="1"/>
      <protection/>
    </xf>
    <xf numFmtId="14" fontId="0" fillId="0" borderId="13" xfId="49" applyNumberFormat="1" applyFont="1" applyFill="1" applyBorder="1" applyAlignment="1">
      <alignment horizontal="right" wrapText="1"/>
      <protection/>
    </xf>
    <xf numFmtId="175" fontId="0" fillId="0" borderId="13" xfId="49" applyNumberFormat="1" applyFont="1" applyFill="1" applyBorder="1" applyAlignment="1">
      <alignment horizontal="right" wrapText="1"/>
      <protection/>
    </xf>
    <xf numFmtId="175" fontId="1" fillId="0" borderId="0" xfId="0" applyNumberFormat="1" applyFont="1" applyAlignment="1">
      <alignment/>
    </xf>
    <xf numFmtId="167" fontId="3" fillId="0" borderId="0" xfId="45" applyNumberFormat="1" applyFont="1" applyAlignment="1">
      <alignment/>
    </xf>
    <xf numFmtId="0" fontId="0" fillId="33" borderId="12" xfId="5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51" applyFont="1" applyFill="1" applyBorder="1" applyAlignment="1">
      <alignment/>
      <protection/>
    </xf>
    <xf numFmtId="14" fontId="0" fillId="0" borderId="13" xfId="51" applyNumberFormat="1" applyFont="1" applyFill="1" applyBorder="1" applyAlignment="1">
      <alignment horizontal="right"/>
      <protection/>
    </xf>
    <xf numFmtId="175" fontId="0" fillId="0" borderId="13" xfId="51" applyNumberFormat="1" applyFont="1" applyFill="1" applyBorder="1" applyAlignment="1">
      <alignment horizontal="right"/>
      <protection/>
    </xf>
    <xf numFmtId="0" fontId="4" fillId="0" borderId="0" xfId="51" applyAlignment="1">
      <alignment/>
      <protection/>
    </xf>
    <xf numFmtId="14" fontId="0" fillId="0" borderId="0" xfId="51" applyNumberFormat="1" applyFont="1" applyFill="1" applyAlignment="1">
      <alignment horizontal="right"/>
      <protection/>
    </xf>
    <xf numFmtId="0" fontId="4" fillId="0" borderId="13" xfId="51" applyBorder="1" applyAlignment="1">
      <alignment/>
      <protection/>
    </xf>
    <xf numFmtId="175" fontId="0" fillId="0" borderId="0" xfId="0" applyNumberFormat="1" applyAlignment="1">
      <alignment/>
    </xf>
    <xf numFmtId="167" fontId="0" fillId="33" borderId="19" xfId="45" applyNumberFormat="1" applyFont="1" applyFill="1" applyBorder="1" applyAlignment="1">
      <alignment horizontal="center"/>
    </xf>
    <xf numFmtId="167" fontId="0" fillId="33" borderId="19" xfId="45" applyNumberFormat="1" applyFont="1" applyFill="1" applyBorder="1" applyAlignment="1">
      <alignment horizontal="center"/>
    </xf>
    <xf numFmtId="167" fontId="0" fillId="0" borderId="0" xfId="45" applyNumberFormat="1" applyFont="1" applyAlignment="1">
      <alignment/>
    </xf>
    <xf numFmtId="167" fontId="0" fillId="0" borderId="0" xfId="0" applyNumberFormat="1" applyAlignment="1">
      <alignment/>
    </xf>
    <xf numFmtId="0" fontId="0" fillId="0" borderId="13" xfId="51" applyFont="1" applyFill="1" applyBorder="1" applyAlignment="1">
      <alignment horizontal="right" wrapText="1"/>
      <protection/>
    </xf>
    <xf numFmtId="167" fontId="0" fillId="0" borderId="13" xfId="45" applyNumberFormat="1" applyFont="1" applyFill="1" applyBorder="1" applyAlignment="1">
      <alignment horizontal="right" wrapText="1"/>
    </xf>
    <xf numFmtId="176" fontId="0" fillId="0" borderId="20" xfId="51" applyNumberFormat="1" applyFont="1" applyFill="1" applyBorder="1" applyAlignment="1">
      <alignment horizontal="right" wrapText="1"/>
      <protection/>
    </xf>
    <xf numFmtId="0" fontId="0" fillId="0" borderId="21" xfId="5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33" borderId="10" xfId="51" applyFont="1" applyFill="1" applyBorder="1" applyAlignment="1">
      <alignment horizontal="center"/>
      <protection/>
    </xf>
    <xf numFmtId="0" fontId="0" fillId="0" borderId="10" xfId="51" applyFont="1" applyFill="1" applyBorder="1" applyAlignment="1">
      <alignment horizontal="right" wrapText="1"/>
      <protection/>
    </xf>
    <xf numFmtId="167" fontId="0" fillId="0" borderId="10" xfId="45" applyNumberFormat="1" applyFont="1" applyFill="1" applyBorder="1" applyAlignment="1">
      <alignment horizontal="right" wrapText="1"/>
    </xf>
    <xf numFmtId="167" fontId="0" fillId="0" borderId="10" xfId="45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0" fillId="35" borderId="10" xfId="0" applyNumberFormat="1" applyFill="1" applyBorder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0" fontId="0" fillId="33" borderId="13" xfId="5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/>
      <protection/>
    </xf>
    <xf numFmtId="14" fontId="0" fillId="0" borderId="12" xfId="51" applyNumberFormat="1" applyFont="1" applyFill="1" applyBorder="1" applyAlignment="1">
      <alignment horizontal="right"/>
      <protection/>
    </xf>
    <xf numFmtId="175" fontId="0" fillId="0" borderId="12" xfId="51" applyNumberFormat="1" applyFont="1" applyFill="1" applyBorder="1" applyAlignment="1">
      <alignment horizontal="right"/>
      <protection/>
    </xf>
    <xf numFmtId="167" fontId="0" fillId="33" borderId="0" xfId="45" applyNumberFormat="1" applyFont="1" applyFill="1" applyAlignment="1">
      <alignment horizontal="center"/>
    </xf>
    <xf numFmtId="167" fontId="0" fillId="0" borderId="19" xfId="45" applyNumberFormat="1" applyFont="1" applyBorder="1" applyAlignment="1">
      <alignment/>
    </xf>
    <xf numFmtId="167" fontId="0" fillId="33" borderId="0" xfId="45" applyNumberFormat="1" applyFont="1" applyFill="1" applyAlignment="1">
      <alignment horizontal="center"/>
    </xf>
    <xf numFmtId="167" fontId="0" fillId="33" borderId="0" xfId="45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0" xfId="51" applyNumberFormat="1" applyFont="1" applyFill="1" applyBorder="1" applyAlignment="1">
      <alignment horizontal="right" wrapText="1"/>
      <protection/>
    </xf>
    <xf numFmtId="0" fontId="1" fillId="36" borderId="10" xfId="0" applyFont="1" applyFill="1" applyBorder="1" applyAlignment="1">
      <alignment horizontal="center" vertical="center"/>
    </xf>
    <xf numFmtId="15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167" fontId="1" fillId="36" borderId="10" xfId="45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15" fontId="1" fillId="37" borderId="10" xfId="0" applyNumberFormat="1" applyFont="1" applyFill="1" applyBorder="1" applyAlignment="1">
      <alignment horizontal="center" vertical="center"/>
    </xf>
    <xf numFmtId="167" fontId="1" fillId="37" borderId="10" xfId="45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5" fontId="1" fillId="38" borderId="1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/>
    </xf>
    <xf numFmtId="167" fontId="1" fillId="38" borderId="10" xfId="45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15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167" fontId="1" fillId="35" borderId="10" xfId="45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167" fontId="1" fillId="35" borderId="0" xfId="45" applyNumberFormat="1" applyFont="1" applyFill="1" applyAlignment="1">
      <alignment/>
    </xf>
    <xf numFmtId="167" fontId="1" fillId="35" borderId="10" xfId="45" applyNumberFormat="1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10" xfId="0" applyFont="1" applyFill="1" applyBorder="1" applyAlignment="1">
      <alignment horizontal="center" vertical="center"/>
    </xf>
    <xf numFmtId="15" fontId="1" fillId="5" borderId="10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167" fontId="1" fillId="5" borderId="10" xfId="45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/>
    </xf>
    <xf numFmtId="15" fontId="1" fillId="39" borderId="10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/>
    </xf>
    <xf numFmtId="167" fontId="1" fillId="39" borderId="10" xfId="45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/>
    </xf>
    <xf numFmtId="0" fontId="35" fillId="39" borderId="10" xfId="0" applyFont="1" applyFill="1" applyBorder="1" applyAlignment="1">
      <alignment horizontal="center" vertical="center"/>
    </xf>
    <xf numFmtId="15" fontId="35" fillId="39" borderId="10" xfId="0" applyNumberFormat="1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/>
    </xf>
    <xf numFmtId="167" fontId="35" fillId="39" borderId="10" xfId="45" applyNumberFormat="1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 vertical="center"/>
    </xf>
    <xf numFmtId="15" fontId="1" fillId="15" borderId="10" xfId="0" applyNumberFormat="1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/>
    </xf>
    <xf numFmtId="167" fontId="1" fillId="15" borderId="10" xfId="45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/>
    </xf>
    <xf numFmtId="0" fontId="35" fillId="15" borderId="10" xfId="0" applyFont="1" applyFill="1" applyBorder="1" applyAlignment="1">
      <alignment horizontal="center" vertical="center"/>
    </xf>
    <xf numFmtId="15" fontId="35" fillId="15" borderId="10" xfId="0" applyNumberFormat="1" applyFont="1" applyFill="1" applyBorder="1" applyAlignment="1">
      <alignment horizontal="center" vertical="center"/>
    </xf>
    <xf numFmtId="0" fontId="35" fillId="15" borderId="10" xfId="0" applyFont="1" applyFill="1" applyBorder="1" applyAlignment="1">
      <alignment horizontal="center"/>
    </xf>
    <xf numFmtId="167" fontId="35" fillId="15" borderId="10" xfId="45" applyNumberFormat="1" applyFont="1" applyFill="1" applyBorder="1" applyAlignment="1">
      <alignment horizontal="center" vertical="center"/>
    </xf>
    <xf numFmtId="0" fontId="44" fillId="15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vertical="center"/>
    </xf>
    <xf numFmtId="15" fontId="1" fillId="40" borderId="10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/>
    </xf>
    <xf numFmtId="167" fontId="1" fillId="40" borderId="10" xfId="45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/>
    </xf>
    <xf numFmtId="167" fontId="1" fillId="40" borderId="10" xfId="45" applyNumberFormat="1" applyFont="1" applyFill="1" applyBorder="1" applyAlignment="1">
      <alignment horizontal="right" vertical="center"/>
    </xf>
    <xf numFmtId="0" fontId="1" fillId="17" borderId="10" xfId="0" applyFont="1" applyFill="1" applyBorder="1" applyAlignment="1">
      <alignment horizontal="center" vertical="center"/>
    </xf>
    <xf numFmtId="15" fontId="1" fillId="17" borderId="10" xfId="0" applyNumberFormat="1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/>
    </xf>
    <xf numFmtId="167" fontId="1" fillId="17" borderId="10" xfId="45" applyNumberFormat="1" applyFont="1" applyFill="1" applyBorder="1" applyAlignment="1">
      <alignment horizontal="right" vertical="center"/>
    </xf>
    <xf numFmtId="0" fontId="3" fillId="17" borderId="10" xfId="0" applyFont="1" applyFill="1" applyBorder="1" applyAlignment="1">
      <alignment horizontal="center"/>
    </xf>
    <xf numFmtId="15" fontId="1" fillId="41" borderId="10" xfId="0" applyNumberFormat="1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/>
    </xf>
    <xf numFmtId="167" fontId="1" fillId="41" borderId="10" xfId="45" applyNumberFormat="1" applyFont="1" applyFill="1" applyBorder="1" applyAlignment="1">
      <alignment horizontal="right" vertical="center"/>
    </xf>
    <xf numFmtId="0" fontId="3" fillId="41" borderId="10" xfId="0" applyFont="1" applyFill="1" applyBorder="1" applyAlignment="1">
      <alignment horizontal="center"/>
    </xf>
    <xf numFmtId="167" fontId="1" fillId="41" borderId="10" xfId="45" applyNumberFormat="1" applyFont="1" applyFill="1" applyBorder="1" applyAlignment="1">
      <alignment horizontal="right"/>
    </xf>
    <xf numFmtId="15" fontId="1" fillId="42" borderId="10" xfId="0" applyNumberFormat="1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167" fontId="1" fillId="42" borderId="10" xfId="45" applyNumberFormat="1" applyFont="1" applyFill="1" applyBorder="1" applyAlignment="1">
      <alignment horizontal="right"/>
    </xf>
    <xf numFmtId="167" fontId="1" fillId="42" borderId="10" xfId="45" applyNumberFormat="1" applyFont="1" applyFill="1" applyBorder="1" applyAlignment="1">
      <alignment/>
    </xf>
    <xf numFmtId="0" fontId="35" fillId="42" borderId="10" xfId="0" applyFont="1" applyFill="1" applyBorder="1" applyAlignment="1">
      <alignment horizontal="center"/>
    </xf>
    <xf numFmtId="15" fontId="35" fillId="42" borderId="10" xfId="0" applyNumberFormat="1" applyFont="1" applyFill="1" applyBorder="1" applyAlignment="1">
      <alignment horizontal="center" vertical="center"/>
    </xf>
    <xf numFmtId="167" fontId="35" fillId="42" borderId="10" xfId="45" applyNumberFormat="1" applyFont="1" applyFill="1" applyBorder="1" applyAlignment="1">
      <alignment horizontal="right"/>
    </xf>
    <xf numFmtId="167" fontId="35" fillId="42" borderId="10" xfId="45" applyNumberFormat="1" applyFont="1" applyFill="1" applyBorder="1" applyAlignment="1">
      <alignment/>
    </xf>
    <xf numFmtId="0" fontId="44" fillId="42" borderId="10" xfId="0" applyFont="1" applyFill="1" applyBorder="1" applyAlignment="1">
      <alignment horizontal="center"/>
    </xf>
    <xf numFmtId="0" fontId="0" fillId="0" borderId="10" xfId="51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7" fontId="1" fillId="0" borderId="0" xfId="45" applyNumberFormat="1" applyFont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a scadere" xfId="48"/>
    <cellStyle name="Normale_Elenco Fatture" xfId="49"/>
    <cellStyle name="Normale_Foglio1" xfId="50"/>
    <cellStyle name="Normale_Riconciliazione Incassi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4"/>
  <sheetViews>
    <sheetView zoomScalePageLayoutView="0" workbookViewId="0" topLeftCell="A28">
      <selection activeCell="F76" sqref="F73:F76"/>
    </sheetView>
  </sheetViews>
  <sheetFormatPr defaultColWidth="9.140625" defaultRowHeight="12.75" customHeight="1"/>
  <cols>
    <col min="1" max="1" width="8.8515625" style="70" bestFit="1" customWidth="1"/>
    <col min="2" max="2" width="8.8515625" style="0" customWidth="1"/>
    <col min="3" max="3" width="10.7109375" style="70" bestFit="1" customWidth="1"/>
    <col min="4" max="4" width="23.421875" style="70" customWidth="1"/>
    <col min="5" max="5" width="11.8515625" style="70" bestFit="1" customWidth="1"/>
    <col min="6" max="6" width="16.8515625" style="70" bestFit="1" customWidth="1"/>
    <col min="7" max="9" width="16.8515625" style="80" customWidth="1"/>
    <col min="10" max="11" width="9.140625" style="70" customWidth="1"/>
    <col min="12" max="12" width="9.7109375" style="70" customWidth="1"/>
    <col min="13" max="13" width="16.8515625" style="70" bestFit="1" customWidth="1"/>
    <col min="14" max="14" width="16.8515625" style="70" customWidth="1"/>
    <col min="15" max="15" width="11.00390625" style="70" bestFit="1" customWidth="1"/>
    <col min="16" max="16" width="43.421875" style="70" bestFit="1" customWidth="1"/>
    <col min="17" max="16384" width="9.140625" style="70" customWidth="1"/>
  </cols>
  <sheetData>
    <row r="1" spans="1:16" ht="12.75" customHeight="1">
      <c r="A1" s="96">
        <v>86</v>
      </c>
      <c r="B1" s="70">
        <v>2009</v>
      </c>
      <c r="C1" s="97">
        <v>40116</v>
      </c>
      <c r="D1" s="96" t="s">
        <v>232</v>
      </c>
      <c r="E1" s="97">
        <v>40183</v>
      </c>
      <c r="F1" s="98">
        <v>4200</v>
      </c>
      <c r="G1" s="100"/>
      <c r="H1" s="100"/>
      <c r="I1" s="100"/>
      <c r="J1" s="103"/>
      <c r="K1" t="s">
        <v>308</v>
      </c>
      <c r="L1"/>
      <c r="M1"/>
      <c r="N1"/>
      <c r="O1"/>
      <c r="P1"/>
    </row>
    <row r="2" spans="1:16" ht="12.75" customHeight="1">
      <c r="A2" s="71">
        <v>97</v>
      </c>
      <c r="B2" s="70">
        <v>2009</v>
      </c>
      <c r="C2" s="72">
        <v>40147</v>
      </c>
      <c r="D2" s="71" t="s">
        <v>241</v>
      </c>
      <c r="E2" s="72">
        <v>40191</v>
      </c>
      <c r="F2" s="73">
        <v>1680</v>
      </c>
      <c r="K2" s="87" t="s">
        <v>304</v>
      </c>
      <c r="L2" s="87" t="s">
        <v>305</v>
      </c>
      <c r="M2" s="87" t="s">
        <v>211</v>
      </c>
      <c r="N2" s="87">
        <v>2009</v>
      </c>
      <c r="O2" s="87" t="s">
        <v>306</v>
      </c>
      <c r="P2" s="87" t="s">
        <v>307</v>
      </c>
    </row>
    <row r="3" spans="1:17" ht="12.75" customHeight="1">
      <c r="A3" s="71">
        <v>60</v>
      </c>
      <c r="B3" s="70">
        <v>2009</v>
      </c>
      <c r="C3" s="72">
        <v>40056</v>
      </c>
      <c r="D3" s="71" t="s">
        <v>220</v>
      </c>
      <c r="E3" s="72">
        <v>40193</v>
      </c>
      <c r="F3" s="73">
        <v>37944</v>
      </c>
      <c r="K3" s="181">
        <v>2010</v>
      </c>
      <c r="L3" s="88">
        <v>1</v>
      </c>
      <c r="M3" s="89">
        <v>140346</v>
      </c>
      <c r="N3" s="89">
        <f>+H12</f>
        <v>0</v>
      </c>
      <c r="O3" s="90">
        <v>305346</v>
      </c>
      <c r="P3" s="91">
        <f aca="true" t="shared" si="0" ref="P3:P8">+M3-O3</f>
        <v>-165000</v>
      </c>
      <c r="Q3" s="81">
        <f aca="true" t="shared" si="1" ref="Q3:Q8">+O3-N3</f>
        <v>305346</v>
      </c>
    </row>
    <row r="4" spans="1:17" ht="12.75" customHeight="1">
      <c r="A4" s="71">
        <v>67</v>
      </c>
      <c r="B4" s="70">
        <v>2009</v>
      </c>
      <c r="C4" s="72">
        <v>40086</v>
      </c>
      <c r="D4" s="71" t="s">
        <v>226</v>
      </c>
      <c r="E4" s="72">
        <v>40194</v>
      </c>
      <c r="F4" s="73">
        <v>28800</v>
      </c>
      <c r="K4" s="181"/>
      <c r="L4" s="88">
        <v>2</v>
      </c>
      <c r="M4" s="89">
        <v>227281.6</v>
      </c>
      <c r="N4" s="89">
        <f>+H21</f>
        <v>0</v>
      </c>
      <c r="O4" s="90">
        <v>227281.6</v>
      </c>
      <c r="P4" s="91">
        <f t="shared" si="0"/>
        <v>0</v>
      </c>
      <c r="Q4" s="81">
        <f t="shared" si="1"/>
        <v>227281.6</v>
      </c>
    </row>
    <row r="5" spans="1:17" ht="12.75" customHeight="1">
      <c r="A5" s="71">
        <v>114</v>
      </c>
      <c r="B5" s="70">
        <v>2009</v>
      </c>
      <c r="C5" s="72">
        <v>40175</v>
      </c>
      <c r="D5" s="71" t="s">
        <v>267</v>
      </c>
      <c r="E5" s="72">
        <v>40197</v>
      </c>
      <c r="F5" s="73">
        <v>11160</v>
      </c>
      <c r="K5" s="181"/>
      <c r="L5" s="88">
        <v>3</v>
      </c>
      <c r="M5" s="89">
        <f>+G34</f>
        <v>0</v>
      </c>
      <c r="N5" s="89">
        <f>+H34</f>
        <v>0</v>
      </c>
      <c r="O5" s="90">
        <v>598222</v>
      </c>
      <c r="P5" s="91">
        <f t="shared" si="0"/>
        <v>-598222</v>
      </c>
      <c r="Q5" s="81">
        <f t="shared" si="1"/>
        <v>598222</v>
      </c>
    </row>
    <row r="6" spans="1:17" ht="12.75" customHeight="1">
      <c r="A6" s="71">
        <v>96</v>
      </c>
      <c r="B6" s="70">
        <v>2009</v>
      </c>
      <c r="C6" s="72">
        <v>40147</v>
      </c>
      <c r="D6" s="71" t="s">
        <v>239</v>
      </c>
      <c r="E6" s="72">
        <v>40206</v>
      </c>
      <c r="F6" s="73">
        <v>162</v>
      </c>
      <c r="K6" s="181"/>
      <c r="L6" s="88">
        <v>4</v>
      </c>
      <c r="M6" s="89">
        <f>+G45</f>
        <v>0</v>
      </c>
      <c r="N6" s="89">
        <f>+H45</f>
        <v>0</v>
      </c>
      <c r="O6" s="90">
        <v>209108</v>
      </c>
      <c r="P6" s="91">
        <f t="shared" si="0"/>
        <v>-209108</v>
      </c>
      <c r="Q6" s="81">
        <f t="shared" si="1"/>
        <v>209108</v>
      </c>
    </row>
    <row r="7" spans="1:17" ht="12.75" customHeight="1">
      <c r="A7" s="71">
        <v>100</v>
      </c>
      <c r="B7" s="70">
        <v>2009</v>
      </c>
      <c r="C7" s="72">
        <v>40162</v>
      </c>
      <c r="D7" s="71" t="s">
        <v>245</v>
      </c>
      <c r="E7" s="72">
        <v>40206</v>
      </c>
      <c r="F7" s="73">
        <v>1800</v>
      </c>
      <c r="J7" s="105" t="s">
        <v>163</v>
      </c>
      <c r="K7" s="181"/>
      <c r="L7" s="88">
        <v>5</v>
      </c>
      <c r="M7" s="89">
        <f>+G55</f>
        <v>0</v>
      </c>
      <c r="N7" s="89">
        <f>+H55</f>
        <v>0</v>
      </c>
      <c r="O7" s="90">
        <v>61766</v>
      </c>
      <c r="P7" s="91">
        <f t="shared" si="0"/>
        <v>-61766</v>
      </c>
      <c r="Q7" s="81">
        <f t="shared" si="1"/>
        <v>61766</v>
      </c>
    </row>
    <row r="8" spans="1:17" ht="12.75" customHeight="1">
      <c r="A8" s="71">
        <v>101</v>
      </c>
      <c r="B8" s="70">
        <v>2009</v>
      </c>
      <c r="C8" s="72">
        <v>40162</v>
      </c>
      <c r="D8" s="71" t="s">
        <v>239</v>
      </c>
      <c r="E8" s="72">
        <v>40206</v>
      </c>
      <c r="F8" s="73">
        <v>16200</v>
      </c>
      <c r="J8" s="104"/>
      <c r="K8" s="181"/>
      <c r="L8" s="88">
        <v>6</v>
      </c>
      <c r="M8" s="89">
        <f>+G67</f>
        <v>0</v>
      </c>
      <c r="N8" s="89">
        <f>+H67</f>
        <v>0</v>
      </c>
      <c r="O8" s="90">
        <f>SUM(O3:O7)</f>
        <v>1401723.6</v>
      </c>
      <c r="P8" s="92">
        <f t="shared" si="0"/>
        <v>-1401723.6</v>
      </c>
      <c r="Q8" s="81">
        <f t="shared" si="1"/>
        <v>1401723.6</v>
      </c>
    </row>
    <row r="9" spans="1:16" ht="12.75" customHeight="1">
      <c r="A9" s="71">
        <v>102</v>
      </c>
      <c r="B9" s="70">
        <v>2009</v>
      </c>
      <c r="C9" s="72">
        <v>40162</v>
      </c>
      <c r="D9" s="71" t="s">
        <v>239</v>
      </c>
      <c r="E9" s="72">
        <v>40206</v>
      </c>
      <c r="F9" s="73">
        <v>15000</v>
      </c>
      <c r="K9" s="181"/>
      <c r="L9" s="88">
        <v>7</v>
      </c>
      <c r="M9" s="89">
        <f>+G73</f>
        <v>0</v>
      </c>
      <c r="N9" s="89">
        <f>+H73</f>
        <v>0</v>
      </c>
      <c r="O9" s="93"/>
      <c r="P9" s="93"/>
    </row>
    <row r="10" spans="1:16" ht="12.75" customHeight="1">
      <c r="A10" s="71">
        <v>103</v>
      </c>
      <c r="B10" s="70">
        <v>2009</v>
      </c>
      <c r="C10" s="72">
        <v>40162</v>
      </c>
      <c r="D10" s="71" t="s">
        <v>239</v>
      </c>
      <c r="E10" s="72">
        <v>40206</v>
      </c>
      <c r="F10" s="73">
        <v>15600</v>
      </c>
      <c r="K10" s="181"/>
      <c r="L10" s="88">
        <v>8</v>
      </c>
      <c r="M10" s="89">
        <f>+G78</f>
        <v>0</v>
      </c>
      <c r="N10" s="89">
        <f>+H78</f>
        <v>0</v>
      </c>
      <c r="O10" s="93"/>
      <c r="P10" s="93"/>
    </row>
    <row r="11" spans="1:16" ht="12.75" customHeight="1">
      <c r="A11" s="71">
        <v>122</v>
      </c>
      <c r="B11" s="70">
        <v>2009</v>
      </c>
      <c r="C11" s="72">
        <v>40176</v>
      </c>
      <c r="D11" s="71" t="s">
        <v>239</v>
      </c>
      <c r="E11" s="72">
        <v>40206</v>
      </c>
      <c r="F11" s="73">
        <v>7800</v>
      </c>
      <c r="G11" s="80">
        <f>+SUM(F1:F11)</f>
        <v>140346</v>
      </c>
      <c r="H11" s="80">
        <f>+SUMIF(B1:B11,2009,F1:F11)</f>
        <v>140346</v>
      </c>
      <c r="I11" s="80">
        <f>+SUMIF(B1:B11,2010,F1:F11)</f>
        <v>0</v>
      </c>
      <c r="J11" s="81">
        <f>+I11+H11-G11</f>
        <v>0</v>
      </c>
      <c r="K11" s="181"/>
      <c r="L11" s="88">
        <v>9</v>
      </c>
      <c r="M11" s="89">
        <f>+G83</f>
        <v>0</v>
      </c>
      <c r="N11" s="89">
        <f>+H83</f>
        <v>0</v>
      </c>
      <c r="O11" s="93"/>
      <c r="P11" s="93"/>
    </row>
    <row r="12" spans="1:16" ht="12.75" customHeight="1">
      <c r="A12" s="71">
        <v>115</v>
      </c>
      <c r="B12" s="70">
        <v>2009</v>
      </c>
      <c r="C12" s="72">
        <v>40175</v>
      </c>
      <c r="D12" s="71" t="s">
        <v>269</v>
      </c>
      <c r="E12" s="72">
        <v>40211</v>
      </c>
      <c r="F12" s="73">
        <v>19125.6</v>
      </c>
      <c r="K12" s="181"/>
      <c r="L12" s="88">
        <v>10</v>
      </c>
      <c r="M12" s="94" t="str">
        <f>+G88</f>
        <v>Incassao Mese</v>
      </c>
      <c r="N12" s="94" t="str">
        <f>+H88</f>
        <v>Incassato 2009</v>
      </c>
      <c r="O12" s="93"/>
      <c r="P12" s="93"/>
    </row>
    <row r="13" spans="1:12" ht="12.75" customHeight="1">
      <c r="A13" s="71">
        <v>108</v>
      </c>
      <c r="B13" s="70">
        <v>2009</v>
      </c>
      <c r="C13" s="72">
        <v>40168</v>
      </c>
      <c r="D13" s="71" t="s">
        <v>257</v>
      </c>
      <c r="E13" s="72">
        <v>40214</v>
      </c>
      <c r="F13" s="73">
        <v>780</v>
      </c>
      <c r="L13" s="85"/>
    </row>
    <row r="14" spans="1:16" ht="12.75" customHeight="1">
      <c r="A14" s="71">
        <v>99</v>
      </c>
      <c r="B14" s="70">
        <v>2009</v>
      </c>
      <c r="C14" s="72">
        <v>40162</v>
      </c>
      <c r="D14" s="71" t="s">
        <v>243</v>
      </c>
      <c r="E14" s="75">
        <v>40219</v>
      </c>
      <c r="F14" s="73">
        <v>336</v>
      </c>
      <c r="L14" s="82"/>
      <c r="O14" s="82">
        <v>1</v>
      </c>
      <c r="P14" s="83">
        <v>305346</v>
      </c>
    </row>
    <row r="15" spans="1:16" ht="12.75" customHeight="1">
      <c r="A15" s="71">
        <v>116</v>
      </c>
      <c r="B15" s="70">
        <v>2009</v>
      </c>
      <c r="C15" s="72">
        <v>40175</v>
      </c>
      <c r="D15" s="71" t="s">
        <v>262</v>
      </c>
      <c r="E15" s="72">
        <v>40219</v>
      </c>
      <c r="F15" s="73">
        <v>150000</v>
      </c>
      <c r="O15" s="82">
        <v>2</v>
      </c>
      <c r="P15" s="83"/>
    </row>
    <row r="16" spans="1:16" ht="12.75" customHeight="1">
      <c r="A16" s="71">
        <v>68</v>
      </c>
      <c r="B16" s="70">
        <v>2009</v>
      </c>
      <c r="C16" s="72">
        <v>40086</v>
      </c>
      <c r="D16" s="71" t="s">
        <v>228</v>
      </c>
      <c r="E16" s="72">
        <v>40221</v>
      </c>
      <c r="F16" s="73">
        <v>3240</v>
      </c>
      <c r="O16" s="82">
        <v>3</v>
      </c>
      <c r="P16" s="83">
        <v>401772</v>
      </c>
    </row>
    <row r="17" spans="1:16" ht="12.75" customHeight="1">
      <c r="A17" s="71">
        <v>87</v>
      </c>
      <c r="B17" s="70">
        <v>2009</v>
      </c>
      <c r="C17" s="72">
        <v>40116</v>
      </c>
      <c r="D17" s="71" t="s">
        <v>234</v>
      </c>
      <c r="E17" s="72">
        <v>40222</v>
      </c>
      <c r="F17" s="73">
        <v>10800</v>
      </c>
      <c r="O17" s="82">
        <v>4</v>
      </c>
      <c r="P17" s="83">
        <v>163308</v>
      </c>
    </row>
    <row r="18" spans="1:16" ht="12.75" customHeight="1">
      <c r="A18" s="71">
        <v>111</v>
      </c>
      <c r="B18" s="70">
        <v>2009</v>
      </c>
      <c r="C18" s="72">
        <v>40170</v>
      </c>
      <c r="D18" s="71" t="s">
        <v>255</v>
      </c>
      <c r="E18" s="72">
        <v>40225</v>
      </c>
      <c r="F18" s="73">
        <v>28800</v>
      </c>
      <c r="O18" s="82">
        <v>5</v>
      </c>
      <c r="P18" s="83">
        <v>32486.4</v>
      </c>
    </row>
    <row r="19" spans="1:6" ht="12.75" customHeight="1">
      <c r="A19" s="71">
        <v>95</v>
      </c>
      <c r="B19" s="70">
        <v>2009</v>
      </c>
      <c r="C19" s="72">
        <v>40147</v>
      </c>
      <c r="D19" s="71" t="s">
        <v>226</v>
      </c>
      <c r="E19" s="72">
        <v>40232</v>
      </c>
      <c r="F19" s="73">
        <v>4200</v>
      </c>
    </row>
    <row r="20" spans="1:6" ht="12.75" customHeight="1">
      <c r="A20" s="71">
        <v>51</v>
      </c>
      <c r="B20" s="70">
        <v>2009</v>
      </c>
      <c r="C20" s="72">
        <v>39994</v>
      </c>
      <c r="D20" s="71" t="s">
        <v>82</v>
      </c>
      <c r="E20" s="72">
        <v>40239</v>
      </c>
      <c r="F20" s="73">
        <v>9600</v>
      </c>
    </row>
    <row r="21" spans="1:6" ht="12.75" customHeight="1">
      <c r="A21" s="71">
        <v>107</v>
      </c>
      <c r="B21" s="70">
        <v>2009</v>
      </c>
      <c r="C21" s="72">
        <v>40168</v>
      </c>
      <c r="D21" s="71" t="s">
        <v>255</v>
      </c>
      <c r="E21" s="72">
        <v>40240</v>
      </c>
      <c r="F21" s="73">
        <v>5880</v>
      </c>
    </row>
    <row r="22" spans="1:6" ht="12.75" customHeight="1">
      <c r="A22" s="71">
        <v>112</v>
      </c>
      <c r="B22" s="70">
        <v>2009</v>
      </c>
      <c r="C22" s="72">
        <v>40170</v>
      </c>
      <c r="D22" s="71" t="s">
        <v>265</v>
      </c>
      <c r="E22" s="72">
        <v>40245</v>
      </c>
      <c r="F22" s="73">
        <v>4800</v>
      </c>
    </row>
    <row r="23" spans="1:6" ht="12.75" customHeight="1">
      <c r="A23" s="71">
        <v>106</v>
      </c>
      <c r="B23" s="70">
        <v>2009</v>
      </c>
      <c r="C23" s="72">
        <v>40168</v>
      </c>
      <c r="D23" s="71" t="s">
        <v>253</v>
      </c>
      <c r="E23" s="72">
        <v>40247</v>
      </c>
      <c r="F23" s="73">
        <v>7200</v>
      </c>
    </row>
    <row r="24" spans="1:6" ht="12.75" customHeight="1">
      <c r="A24" s="71">
        <v>123</v>
      </c>
      <c r="B24" s="70">
        <v>2009</v>
      </c>
      <c r="C24" s="72">
        <v>40176</v>
      </c>
      <c r="D24" s="71" t="s">
        <v>160</v>
      </c>
      <c r="E24" s="72">
        <v>40249</v>
      </c>
      <c r="F24" s="73">
        <v>81732</v>
      </c>
    </row>
    <row r="25" spans="1:6" ht="12.75" customHeight="1">
      <c r="A25" s="71">
        <v>74</v>
      </c>
      <c r="B25" s="70">
        <v>2009</v>
      </c>
      <c r="C25" s="72">
        <v>40086</v>
      </c>
      <c r="D25" s="71" t="s">
        <v>7</v>
      </c>
      <c r="E25" s="72">
        <v>40253</v>
      </c>
      <c r="F25" s="73">
        <v>7560</v>
      </c>
    </row>
    <row r="26" spans="1:6" ht="12.75" customHeight="1">
      <c r="A26" s="71">
        <v>117</v>
      </c>
      <c r="B26" s="70">
        <v>2009</v>
      </c>
      <c r="C26" s="72">
        <v>40175</v>
      </c>
      <c r="D26" s="71" t="s">
        <v>32</v>
      </c>
      <c r="E26" s="72">
        <v>40256</v>
      </c>
      <c r="F26" s="73">
        <v>390000</v>
      </c>
    </row>
    <row r="27" spans="1:6" ht="12.75" customHeight="1">
      <c r="A27" s="71">
        <v>105</v>
      </c>
      <c r="B27" s="70">
        <v>2009</v>
      </c>
      <c r="C27" s="72">
        <v>40168</v>
      </c>
      <c r="D27" s="71" t="s">
        <v>228</v>
      </c>
      <c r="E27" s="72">
        <v>40260</v>
      </c>
      <c r="F27" s="73">
        <v>12000</v>
      </c>
    </row>
    <row r="28" spans="1:6" ht="12.75" customHeight="1">
      <c r="A28" s="71">
        <v>40</v>
      </c>
      <c r="B28" s="70">
        <v>2009</v>
      </c>
      <c r="C28" s="72">
        <v>39994</v>
      </c>
      <c r="D28" s="71" t="s">
        <v>215</v>
      </c>
      <c r="E28" s="72">
        <v>40277</v>
      </c>
      <c r="F28" s="73">
        <v>11340</v>
      </c>
    </row>
    <row r="29" spans="1:6" ht="12.75" customHeight="1">
      <c r="A29" s="71">
        <v>41</v>
      </c>
      <c r="B29" s="70">
        <v>2009</v>
      </c>
      <c r="C29" s="72">
        <v>39994</v>
      </c>
      <c r="D29" s="71" t="s">
        <v>217</v>
      </c>
      <c r="E29" s="72">
        <v>40277</v>
      </c>
      <c r="F29" s="73">
        <v>5760</v>
      </c>
    </row>
    <row r="30" spans="1:6" ht="12.75" customHeight="1">
      <c r="A30" s="71">
        <v>124</v>
      </c>
      <c r="B30" s="70">
        <v>2009</v>
      </c>
      <c r="C30" s="72">
        <v>40177</v>
      </c>
      <c r="D30" s="71" t="s">
        <v>226</v>
      </c>
      <c r="E30" s="72">
        <v>40277</v>
      </c>
      <c r="F30" s="73">
        <v>31008</v>
      </c>
    </row>
    <row r="31" spans="1:6" ht="12.75" customHeight="1">
      <c r="A31" s="71">
        <v>104</v>
      </c>
      <c r="B31" s="70">
        <v>2009</v>
      </c>
      <c r="C31" s="72">
        <v>40168</v>
      </c>
      <c r="D31" s="71" t="s">
        <v>250</v>
      </c>
      <c r="E31" s="72">
        <v>40295</v>
      </c>
      <c r="F31" s="73">
        <v>79200</v>
      </c>
    </row>
    <row r="32" spans="1:6" ht="12.75" customHeight="1">
      <c r="A32" s="71">
        <v>64</v>
      </c>
      <c r="B32" s="70">
        <v>2009</v>
      </c>
      <c r="C32" s="72">
        <v>40056</v>
      </c>
      <c r="D32" s="71" t="s">
        <v>224</v>
      </c>
      <c r="E32" s="72">
        <v>40304</v>
      </c>
      <c r="F32" s="73">
        <v>4380</v>
      </c>
    </row>
    <row r="33" spans="1:6" ht="12.75" customHeight="1">
      <c r="A33" s="71">
        <v>125</v>
      </c>
      <c r="B33" s="70">
        <v>2009</v>
      </c>
      <c r="C33" s="72">
        <v>40178</v>
      </c>
      <c r="D33" s="71" t="s">
        <v>7</v>
      </c>
      <c r="E33" s="72">
        <v>40305</v>
      </c>
      <c r="F33" s="73">
        <v>4986</v>
      </c>
    </row>
    <row r="34" spans="1:6" ht="12.75" customHeight="1">
      <c r="A34" s="71">
        <v>126</v>
      </c>
      <c r="B34" s="70">
        <v>2009</v>
      </c>
      <c r="C34" s="72">
        <v>40178</v>
      </c>
      <c r="D34" s="71" t="s">
        <v>7</v>
      </c>
      <c r="E34" s="72">
        <v>40305</v>
      </c>
      <c r="F34" s="73">
        <v>2479.2</v>
      </c>
    </row>
    <row r="35" spans="1:6" ht="12.75" customHeight="1">
      <c r="A35" s="71">
        <v>127</v>
      </c>
      <c r="B35" s="70">
        <v>2009</v>
      </c>
      <c r="C35" s="72">
        <v>40178</v>
      </c>
      <c r="D35" s="71" t="s">
        <v>7</v>
      </c>
      <c r="E35" s="72">
        <v>40305</v>
      </c>
      <c r="F35" s="73">
        <v>2479.2</v>
      </c>
    </row>
    <row r="36" spans="1:6" ht="12.75" customHeight="1">
      <c r="A36" s="71">
        <v>121</v>
      </c>
      <c r="B36" s="70">
        <v>2009</v>
      </c>
      <c r="C36" s="72">
        <v>40176</v>
      </c>
      <c r="D36" s="71" t="s">
        <v>7</v>
      </c>
      <c r="E36" s="72">
        <v>40308</v>
      </c>
      <c r="F36" s="73">
        <v>18162</v>
      </c>
    </row>
    <row r="37" spans="1:6" ht="12.75" customHeight="1">
      <c r="A37" s="71">
        <v>85</v>
      </c>
      <c r="B37" s="70">
        <v>2009</v>
      </c>
      <c r="C37" s="72">
        <v>40116</v>
      </c>
      <c r="D37" s="71" t="s">
        <v>82</v>
      </c>
      <c r="E37" s="72">
        <v>40317</v>
      </c>
      <c r="F37" s="73">
        <v>5760</v>
      </c>
    </row>
    <row r="38" spans="1:6" ht="12.75" customHeight="1">
      <c r="A38" s="71">
        <v>109</v>
      </c>
      <c r="B38" s="70">
        <v>2009</v>
      </c>
      <c r="C38" s="72">
        <v>40168</v>
      </c>
      <c r="D38" s="71" t="s">
        <v>259</v>
      </c>
      <c r="E38" s="75">
        <v>40340</v>
      </c>
      <c r="F38" s="73">
        <v>69420</v>
      </c>
    </row>
    <row r="39" spans="1:6" ht="12.75" customHeight="1">
      <c r="A39" s="71">
        <v>118</v>
      </c>
      <c r="B39" s="70">
        <v>2009</v>
      </c>
      <c r="C39" s="72">
        <v>40175</v>
      </c>
      <c r="D39" s="71" t="s">
        <v>259</v>
      </c>
      <c r="E39" s="72">
        <v>40340</v>
      </c>
      <c r="F39" s="73">
        <v>11160</v>
      </c>
    </row>
    <row r="40" spans="1:6" ht="12.75" customHeight="1">
      <c r="A40" s="71">
        <v>119</v>
      </c>
      <c r="B40" s="70">
        <v>2009</v>
      </c>
      <c r="C40" s="72">
        <v>40175</v>
      </c>
      <c r="D40" s="71" t="s">
        <v>259</v>
      </c>
      <c r="E40" s="72">
        <v>40340</v>
      </c>
      <c r="F40" s="73">
        <v>4800</v>
      </c>
    </row>
    <row r="41" spans="1:6" ht="12.75" customHeight="1">
      <c r="A41" s="71">
        <v>63</v>
      </c>
      <c r="B41" s="70">
        <v>2009</v>
      </c>
      <c r="C41" s="72">
        <v>40056</v>
      </c>
      <c r="D41" s="71" t="s">
        <v>215</v>
      </c>
      <c r="E41" s="72">
        <v>40347</v>
      </c>
      <c r="F41" s="73">
        <v>14400</v>
      </c>
    </row>
    <row r="42" spans="1:6" ht="12.75" customHeight="1">
      <c r="A42" s="71">
        <v>62</v>
      </c>
      <c r="B42" s="70">
        <v>2009</v>
      </c>
      <c r="C42" s="72">
        <v>40056</v>
      </c>
      <c r="D42" s="71" t="s">
        <v>215</v>
      </c>
      <c r="E42" s="72">
        <v>40347</v>
      </c>
      <c r="F42" s="73">
        <v>9360</v>
      </c>
    </row>
    <row r="43" spans="1:6" ht="12.75" customHeight="1">
      <c r="A43" s="71">
        <v>89</v>
      </c>
      <c r="B43" s="70">
        <v>2009</v>
      </c>
      <c r="C43" s="72">
        <v>40133</v>
      </c>
      <c r="D43" s="71" t="s">
        <v>236</v>
      </c>
      <c r="E43" s="75">
        <v>40353</v>
      </c>
      <c r="F43" s="73">
        <v>168000</v>
      </c>
    </row>
    <row r="44" spans="1:10" ht="12.75" customHeight="1">
      <c r="A44" s="71">
        <v>10</v>
      </c>
      <c r="B44" s="70">
        <v>2010</v>
      </c>
      <c r="C44" s="72">
        <v>40225</v>
      </c>
      <c r="D44" s="71" t="s">
        <v>32</v>
      </c>
      <c r="E44" s="72">
        <v>40234</v>
      </c>
      <c r="F44" s="73">
        <v>10000</v>
      </c>
      <c r="G44" s="80">
        <f>+SUM(F36:F44)</f>
        <v>311062</v>
      </c>
      <c r="H44" s="80">
        <f>+SUMIF(B36:B44,2009,F36:F44)</f>
        <v>301062</v>
      </c>
      <c r="I44" s="80">
        <f>+SUMIF(B36:B44,2010,F36:F44)</f>
        <v>10000</v>
      </c>
      <c r="J44" s="81">
        <f>+I44+H44-G44</f>
        <v>0</v>
      </c>
    </row>
    <row r="45" spans="1:6" ht="12.75" customHeight="1">
      <c r="A45" s="71">
        <v>11</v>
      </c>
      <c r="B45" s="70">
        <v>2010</v>
      </c>
      <c r="C45" s="72">
        <v>40234</v>
      </c>
      <c r="D45" s="71" t="s">
        <v>33</v>
      </c>
      <c r="E45" s="72">
        <v>40238</v>
      </c>
      <c r="F45" s="73">
        <v>12000</v>
      </c>
    </row>
    <row r="46" spans="1:6" ht="12.75" customHeight="1">
      <c r="A46" s="71">
        <v>9</v>
      </c>
      <c r="B46" s="70">
        <v>2010</v>
      </c>
      <c r="C46" s="72">
        <v>40225</v>
      </c>
      <c r="D46" s="71" t="s">
        <v>28</v>
      </c>
      <c r="E46" s="72">
        <v>40240</v>
      </c>
      <c r="F46" s="73">
        <v>159250</v>
      </c>
    </row>
    <row r="47" spans="1:6" ht="12.75" customHeight="1">
      <c r="A47" s="71">
        <v>2</v>
      </c>
      <c r="B47" s="70">
        <v>2010</v>
      </c>
      <c r="C47" s="72">
        <v>40209</v>
      </c>
      <c r="D47" s="71" t="s">
        <v>291</v>
      </c>
      <c r="E47" s="72">
        <v>40259</v>
      </c>
      <c r="F47" s="73">
        <v>9600</v>
      </c>
    </row>
    <row r="48" spans="1:6" ht="12.75" customHeight="1">
      <c r="A48" s="71">
        <v>20</v>
      </c>
      <c r="B48" s="70">
        <v>2010</v>
      </c>
      <c r="C48" s="72">
        <v>40237</v>
      </c>
      <c r="D48" s="71" t="s">
        <v>292</v>
      </c>
      <c r="E48" s="72">
        <v>40268</v>
      </c>
      <c r="F48" s="73">
        <v>15000</v>
      </c>
    </row>
    <row r="49" spans="1:10" ht="12.75" customHeight="1">
      <c r="A49" s="71">
        <v>23</v>
      </c>
      <c r="B49" s="70">
        <v>2010</v>
      </c>
      <c r="C49" s="72">
        <v>40268</v>
      </c>
      <c r="D49" s="71" t="s">
        <v>53</v>
      </c>
      <c r="E49" s="72">
        <v>40268</v>
      </c>
      <c r="F49" s="73">
        <v>600</v>
      </c>
      <c r="G49" s="80">
        <f>+SUM(F37:F49)</f>
        <v>489350</v>
      </c>
      <c r="H49" s="80">
        <f>+SUMIF(B37:B49,2009,F37:F49)</f>
        <v>282900</v>
      </c>
      <c r="I49" s="80">
        <f>+SUMIF(B37:B49,2010,F37:F49)</f>
        <v>206450</v>
      </c>
      <c r="J49" s="81">
        <f>+I49+H49-G49</f>
        <v>0</v>
      </c>
    </row>
    <row r="50" spans="1:6" ht="12.75" customHeight="1">
      <c r="A50" s="71">
        <v>21</v>
      </c>
      <c r="B50" s="70">
        <v>2010</v>
      </c>
      <c r="C50" s="72">
        <v>40268</v>
      </c>
      <c r="D50" s="71" t="s">
        <v>33</v>
      </c>
      <c r="E50" s="72">
        <v>40269</v>
      </c>
      <c r="F50" s="73">
        <v>11000</v>
      </c>
    </row>
    <row r="51" spans="1:6" ht="12.75" customHeight="1">
      <c r="A51" s="71">
        <v>1</v>
      </c>
      <c r="B51" s="70">
        <v>2010</v>
      </c>
      <c r="C51" s="72">
        <v>40179</v>
      </c>
      <c r="D51" s="71" t="s">
        <v>12</v>
      </c>
      <c r="E51" s="72">
        <v>40274</v>
      </c>
      <c r="F51" s="73">
        <v>9600</v>
      </c>
    </row>
    <row r="52" spans="1:6" ht="12.75" customHeight="1">
      <c r="A52" s="71">
        <v>16</v>
      </c>
      <c r="B52" s="70">
        <v>2010</v>
      </c>
      <c r="C52" s="72">
        <v>40237</v>
      </c>
      <c r="D52" s="71" t="s">
        <v>36</v>
      </c>
      <c r="E52" s="72">
        <v>40274</v>
      </c>
      <c r="F52" s="73">
        <v>3000</v>
      </c>
    </row>
    <row r="53" spans="1:6" ht="12.75" customHeight="1">
      <c r="A53" s="71">
        <v>13</v>
      </c>
      <c r="B53" s="70">
        <v>2010</v>
      </c>
      <c r="C53" s="72">
        <v>40237</v>
      </c>
      <c r="D53" s="71" t="s">
        <v>239</v>
      </c>
      <c r="E53" s="72">
        <v>40277</v>
      </c>
      <c r="F53" s="73">
        <v>7800</v>
      </c>
    </row>
    <row r="54" spans="1:6" ht="12.75" customHeight="1">
      <c r="A54" s="71">
        <v>15</v>
      </c>
      <c r="B54" s="70">
        <v>2010</v>
      </c>
      <c r="C54" s="72">
        <v>40237</v>
      </c>
      <c r="D54" s="71" t="s">
        <v>239</v>
      </c>
      <c r="E54" s="72">
        <v>40277</v>
      </c>
      <c r="F54" s="73">
        <v>8400</v>
      </c>
    </row>
    <row r="55" spans="1:6" ht="12.75" customHeight="1">
      <c r="A55" s="71">
        <v>3</v>
      </c>
      <c r="B55" s="70">
        <v>2010</v>
      </c>
      <c r="C55" s="72">
        <v>40209</v>
      </c>
      <c r="D55" s="71" t="s">
        <v>226</v>
      </c>
      <c r="E55" s="72">
        <v>40281</v>
      </c>
      <c r="F55" s="73">
        <v>3600</v>
      </c>
    </row>
    <row r="56" spans="1:10" ht="12.75" customHeight="1">
      <c r="A56" s="71">
        <v>14</v>
      </c>
      <c r="B56" s="70">
        <v>2010</v>
      </c>
      <c r="C56" s="72">
        <v>40237</v>
      </c>
      <c r="D56" s="71" t="s">
        <v>239</v>
      </c>
      <c r="E56" s="72">
        <v>40297</v>
      </c>
      <c r="F56" s="73">
        <v>2400</v>
      </c>
      <c r="G56" s="80">
        <f>+SUM(F46:F56)</f>
        <v>230250</v>
      </c>
      <c r="H56" s="80">
        <f>+SUMIF(B46:B56,2009,F46:F56)</f>
        <v>0</v>
      </c>
      <c r="I56" s="80">
        <f>+SUMIF(B46:B56,2010,F46:F56)</f>
        <v>230250</v>
      </c>
      <c r="J56" s="81">
        <f>+I56+H56-G56</f>
        <v>0</v>
      </c>
    </row>
    <row r="57" spans="1:6" ht="12.75" customHeight="1">
      <c r="A57" s="71">
        <v>28</v>
      </c>
      <c r="B57" s="70">
        <v>2010</v>
      </c>
      <c r="C57" s="72">
        <v>40268</v>
      </c>
      <c r="D57" s="71" t="s">
        <v>58</v>
      </c>
      <c r="E57" s="72">
        <v>40311</v>
      </c>
      <c r="F57" s="73">
        <v>3660</v>
      </c>
    </row>
    <row r="58" spans="1:6" ht="12.75" customHeight="1">
      <c r="A58" s="71">
        <v>24</v>
      </c>
      <c r="B58" s="70">
        <v>2010</v>
      </c>
      <c r="C58" s="72">
        <v>40268</v>
      </c>
      <c r="D58" s="71" t="s">
        <v>54</v>
      </c>
      <c r="E58" s="75">
        <v>40316</v>
      </c>
      <c r="F58" s="73">
        <v>25620</v>
      </c>
    </row>
    <row r="59" spans="1:6" ht="12.75" customHeight="1">
      <c r="A59" s="71">
        <v>34</v>
      </c>
      <c r="B59" s="70">
        <v>2010</v>
      </c>
      <c r="C59" s="72">
        <v>40298</v>
      </c>
      <c r="D59" s="71" t="s">
        <v>294</v>
      </c>
      <c r="E59" s="72">
        <v>40319</v>
      </c>
      <c r="F59" s="73">
        <v>1200</v>
      </c>
    </row>
    <row r="60" spans="1:10" ht="12.75" customHeight="1">
      <c r="A60" s="71">
        <v>36</v>
      </c>
      <c r="B60" s="70">
        <v>2010</v>
      </c>
      <c r="C60" s="72">
        <v>40298</v>
      </c>
      <c r="D60" s="71" t="s">
        <v>283</v>
      </c>
      <c r="E60" s="72">
        <v>40319</v>
      </c>
      <c r="F60" s="73">
        <v>216000</v>
      </c>
      <c r="G60" s="80">
        <f>+SUM(F51:F60)</f>
        <v>281280</v>
      </c>
      <c r="H60" s="80">
        <f>+SUMIF(B51:B60,2009,F51:F60)</f>
        <v>0</v>
      </c>
      <c r="I60" s="80">
        <f>+SUMIF(B51:B60,2010,F51:F60)</f>
        <v>281280</v>
      </c>
      <c r="J60" s="81">
        <f>+I60+H60-G60</f>
        <v>0</v>
      </c>
    </row>
    <row r="61" spans="1:6" ht="12.75" customHeight="1">
      <c r="A61" s="71">
        <v>44</v>
      </c>
      <c r="B61" s="70">
        <v>2010</v>
      </c>
      <c r="C61" s="72">
        <v>40337</v>
      </c>
      <c r="D61" s="71" t="s">
        <v>113</v>
      </c>
      <c r="E61" s="72">
        <v>40337</v>
      </c>
      <c r="F61" s="73">
        <v>268.8</v>
      </c>
    </row>
    <row r="62" spans="1:6" ht="12.75" customHeight="1">
      <c r="A62" s="71">
        <v>12</v>
      </c>
      <c r="B62" s="70">
        <v>2010</v>
      </c>
      <c r="C62" s="72">
        <v>40237</v>
      </c>
      <c r="D62" s="71" t="s">
        <v>234</v>
      </c>
      <c r="E62" s="72">
        <v>40340</v>
      </c>
      <c r="F62" s="73">
        <v>3000</v>
      </c>
    </row>
    <row r="63" spans="1:6" ht="12.75" customHeight="1">
      <c r="A63" s="71">
        <v>19</v>
      </c>
      <c r="B63" s="70">
        <v>2010</v>
      </c>
      <c r="C63" s="72">
        <v>40237</v>
      </c>
      <c r="D63" s="71" t="s">
        <v>291</v>
      </c>
      <c r="E63" s="72">
        <v>40359</v>
      </c>
      <c r="F63" s="73">
        <v>3600</v>
      </c>
    </row>
    <row r="64" spans="1:6" ht="12.75" customHeight="1">
      <c r="A64" s="71">
        <v>26</v>
      </c>
      <c r="B64" s="70">
        <v>2010</v>
      </c>
      <c r="C64" s="72">
        <v>40268</v>
      </c>
      <c r="D64" s="71" t="s">
        <v>56</v>
      </c>
      <c r="E64" s="72">
        <v>40359</v>
      </c>
      <c r="F64" s="73">
        <v>9600</v>
      </c>
    </row>
    <row r="65" spans="1:6" ht="12.75" customHeight="1">
      <c r="A65" s="71">
        <v>32</v>
      </c>
      <c r="B65" s="70">
        <v>2010</v>
      </c>
      <c r="C65" s="72">
        <v>40280</v>
      </c>
      <c r="D65" s="71" t="s">
        <v>239</v>
      </c>
      <c r="E65" s="72">
        <v>40359</v>
      </c>
      <c r="F65" s="73">
        <v>8400</v>
      </c>
    </row>
    <row r="66" spans="1:10" ht="12.75" customHeight="1">
      <c r="A66" s="71">
        <v>37</v>
      </c>
      <c r="B66" s="70">
        <v>2010</v>
      </c>
      <c r="C66" s="72">
        <v>40329</v>
      </c>
      <c r="D66" s="71" t="s">
        <v>279</v>
      </c>
      <c r="E66" s="72">
        <v>40359</v>
      </c>
      <c r="F66" s="73">
        <v>13200</v>
      </c>
      <c r="G66" s="80">
        <f>+SUM(F55:F66)</f>
        <v>290548.8</v>
      </c>
      <c r="H66" s="80">
        <f>+SUMIF(B55:B66,2009,F55:F66)</f>
        <v>0</v>
      </c>
      <c r="I66" s="80">
        <f>+SUMIF(B55:B66,2010,F55:F66)</f>
        <v>290548.8</v>
      </c>
      <c r="J66" s="81">
        <f>+I66+H66-G66</f>
        <v>0</v>
      </c>
    </row>
    <row r="67" spans="1:6" ht="12.75" customHeight="1">
      <c r="A67" s="71">
        <v>50</v>
      </c>
      <c r="B67" s="70">
        <v>2010</v>
      </c>
      <c r="C67" s="72">
        <v>40359</v>
      </c>
      <c r="D67" s="71" t="s">
        <v>236</v>
      </c>
      <c r="E67" s="72">
        <v>40361</v>
      </c>
      <c r="F67" s="73">
        <v>19200</v>
      </c>
    </row>
    <row r="68" spans="1:6" ht="12.75" customHeight="1">
      <c r="A68" s="71">
        <v>5</v>
      </c>
      <c r="B68" s="70">
        <v>2010</v>
      </c>
      <c r="C68" s="72">
        <v>40209</v>
      </c>
      <c r="D68" s="71" t="s">
        <v>114</v>
      </c>
      <c r="E68" s="72">
        <v>40367</v>
      </c>
      <c r="F68" s="73">
        <v>12000</v>
      </c>
    </row>
    <row r="69" spans="1:6" ht="12.75" customHeight="1">
      <c r="A69" s="71">
        <v>6</v>
      </c>
      <c r="B69" s="70">
        <v>2010</v>
      </c>
      <c r="C69" s="72">
        <v>40209</v>
      </c>
      <c r="D69" s="71" t="s">
        <v>114</v>
      </c>
      <c r="E69" s="72">
        <v>40367</v>
      </c>
      <c r="F69" s="73">
        <v>4200</v>
      </c>
    </row>
    <row r="70" spans="1:6" ht="12.75" customHeight="1">
      <c r="A70" s="71">
        <v>7</v>
      </c>
      <c r="B70" s="70">
        <v>2010</v>
      </c>
      <c r="C70" s="72">
        <v>40209</v>
      </c>
      <c r="D70" s="71" t="s">
        <v>114</v>
      </c>
      <c r="E70" s="72">
        <v>40367</v>
      </c>
      <c r="F70" s="73">
        <v>4200</v>
      </c>
    </row>
    <row r="71" spans="1:6" ht="12.75" customHeight="1">
      <c r="A71" s="71">
        <v>17</v>
      </c>
      <c r="B71" s="70">
        <v>2010</v>
      </c>
      <c r="C71" s="72">
        <v>40237</v>
      </c>
      <c r="D71" s="71" t="s">
        <v>114</v>
      </c>
      <c r="E71" s="72">
        <v>40367</v>
      </c>
      <c r="F71" s="73">
        <v>4020</v>
      </c>
    </row>
    <row r="72" spans="1:10" ht="12.75" customHeight="1">
      <c r="A72" s="71">
        <v>18</v>
      </c>
      <c r="B72" s="70">
        <v>2010</v>
      </c>
      <c r="C72" s="72">
        <v>40237</v>
      </c>
      <c r="D72" s="71" t="s">
        <v>38</v>
      </c>
      <c r="E72" s="75">
        <v>40368</v>
      </c>
      <c r="F72" s="73">
        <v>51600</v>
      </c>
      <c r="G72" s="80">
        <f>+SUM(F67:F72)</f>
        <v>95220</v>
      </c>
      <c r="H72" s="80">
        <f>+SUMIF(B67:B72,2009,F67:F72)</f>
        <v>0</v>
      </c>
      <c r="I72" s="80">
        <f>+SUMIF(B67:B72,2010,F67:F72)</f>
        <v>95220</v>
      </c>
      <c r="J72" s="81">
        <f>+I72+H72-G72</f>
        <v>0</v>
      </c>
    </row>
    <row r="73" spans="1:6" ht="12.75" customHeight="1">
      <c r="A73" s="71">
        <v>38</v>
      </c>
      <c r="B73" s="70">
        <v>2010</v>
      </c>
      <c r="C73" s="72">
        <v>40329</v>
      </c>
      <c r="D73" s="71" t="s">
        <v>281</v>
      </c>
      <c r="E73" s="72">
        <v>40392</v>
      </c>
      <c r="F73" s="73">
        <v>663.6</v>
      </c>
    </row>
    <row r="74" spans="1:6" ht="12.75" customHeight="1">
      <c r="A74" s="71">
        <v>39</v>
      </c>
      <c r="B74" s="70">
        <v>2010</v>
      </c>
      <c r="C74" s="72">
        <v>40329</v>
      </c>
      <c r="D74" s="71" t="s">
        <v>226</v>
      </c>
      <c r="E74" s="72">
        <v>40392</v>
      </c>
      <c r="F74" s="73">
        <v>52092</v>
      </c>
    </row>
    <row r="75" spans="1:6" ht="12.75" customHeight="1">
      <c r="A75" s="71">
        <v>42</v>
      </c>
      <c r="B75" s="70">
        <v>2010</v>
      </c>
      <c r="C75" s="72">
        <v>40329</v>
      </c>
      <c r="D75" s="71" t="s">
        <v>239</v>
      </c>
      <c r="E75" s="72">
        <v>40392</v>
      </c>
      <c r="F75" s="73">
        <v>16488</v>
      </c>
    </row>
    <row r="76" spans="1:6" ht="12.75" customHeight="1">
      <c r="A76" s="71">
        <v>30</v>
      </c>
      <c r="B76" s="70">
        <v>2010</v>
      </c>
      <c r="C76" s="72">
        <v>40268</v>
      </c>
      <c r="D76" s="71" t="s">
        <v>114</v>
      </c>
      <c r="E76" s="72">
        <v>40399</v>
      </c>
      <c r="F76" s="73">
        <v>14400</v>
      </c>
    </row>
    <row r="77" spans="1:10" ht="12.75" customHeight="1">
      <c r="A77" s="71">
        <v>59</v>
      </c>
      <c r="B77" s="70">
        <v>2010</v>
      </c>
      <c r="C77" s="72">
        <v>40386</v>
      </c>
      <c r="D77" s="71" t="s">
        <v>136</v>
      </c>
      <c r="E77" s="75">
        <v>40410</v>
      </c>
      <c r="F77" s="73">
        <v>84731</v>
      </c>
      <c r="G77" s="80">
        <f>+SUM(F73:F77)</f>
        <v>168374.6</v>
      </c>
      <c r="H77" s="80">
        <f>+SUMIF(B73:B77,2009,F73:F77)</f>
        <v>0</v>
      </c>
      <c r="I77" s="80">
        <f>+SUMIF(B73:B77,2010,F73:F77)</f>
        <v>168374.6</v>
      </c>
      <c r="J77" s="81">
        <f>+I77+H77-G77</f>
        <v>0</v>
      </c>
    </row>
    <row r="78" spans="1:6" ht="12.75" customHeight="1">
      <c r="A78" s="71">
        <v>46</v>
      </c>
      <c r="B78" s="70">
        <v>2010</v>
      </c>
      <c r="C78" s="72">
        <v>40359</v>
      </c>
      <c r="D78" s="71" t="s">
        <v>239</v>
      </c>
      <c r="E78" s="72">
        <v>40422</v>
      </c>
      <c r="F78" s="73">
        <v>9000</v>
      </c>
    </row>
    <row r="79" spans="1:6" ht="12.75" customHeight="1">
      <c r="A79" s="71">
        <v>54</v>
      </c>
      <c r="B79" s="70">
        <v>2010</v>
      </c>
      <c r="C79" s="72">
        <v>40359</v>
      </c>
      <c r="D79" s="71" t="s">
        <v>239</v>
      </c>
      <c r="E79" s="75">
        <v>40422</v>
      </c>
      <c r="F79" s="73">
        <v>10380</v>
      </c>
    </row>
    <row r="80" spans="1:6" ht="12.75" customHeight="1">
      <c r="A80" s="71">
        <v>57</v>
      </c>
      <c r="B80" s="70">
        <v>2010</v>
      </c>
      <c r="C80" s="72">
        <v>40375</v>
      </c>
      <c r="D80" s="71" t="s">
        <v>239</v>
      </c>
      <c r="E80" s="72">
        <v>40422</v>
      </c>
      <c r="F80" s="73">
        <v>8400</v>
      </c>
    </row>
    <row r="81" spans="1:6" ht="12.75" customHeight="1">
      <c r="A81" s="71">
        <v>56</v>
      </c>
      <c r="B81" s="70">
        <v>2010</v>
      </c>
      <c r="C81" s="72">
        <v>40359</v>
      </c>
      <c r="D81" s="71" t="s">
        <v>226</v>
      </c>
      <c r="E81" s="75">
        <v>40430</v>
      </c>
      <c r="F81" s="73">
        <v>28800</v>
      </c>
    </row>
    <row r="82" spans="1:10" ht="12.75" customHeight="1">
      <c r="A82" s="71">
        <v>52</v>
      </c>
      <c r="B82" s="70">
        <v>2010</v>
      </c>
      <c r="C82" s="72">
        <v>40359</v>
      </c>
      <c r="D82" s="71" t="s">
        <v>56</v>
      </c>
      <c r="E82" s="72">
        <v>40431</v>
      </c>
      <c r="F82" s="73">
        <v>14400</v>
      </c>
      <c r="G82" s="80">
        <f>+SUM(F78:F82)</f>
        <v>70980</v>
      </c>
      <c r="H82" s="80">
        <f>+SUMIF(B78:B82,2009,F78:F82)</f>
        <v>0</v>
      </c>
      <c r="I82" s="80">
        <f>+SUMIF(B78:B82,2010,F78:F82)</f>
        <v>70980</v>
      </c>
      <c r="J82" s="81">
        <f>+I82+H82-G82</f>
        <v>0</v>
      </c>
    </row>
    <row r="83" spans="1:6" ht="12.75" customHeight="1">
      <c r="A83" s="71">
        <v>4</v>
      </c>
      <c r="B83" s="70">
        <v>2010</v>
      </c>
      <c r="C83" s="72">
        <v>40209</v>
      </c>
      <c r="D83" s="71" t="s">
        <v>280</v>
      </c>
      <c r="E83" s="72">
        <v>40459</v>
      </c>
      <c r="F83" s="73">
        <v>9216</v>
      </c>
    </row>
    <row r="84" spans="1:6" ht="12.75" customHeight="1">
      <c r="A84" s="71">
        <v>65</v>
      </c>
      <c r="B84" s="70">
        <v>2010</v>
      </c>
      <c r="C84" s="72">
        <v>40421</v>
      </c>
      <c r="D84" s="71" t="s">
        <v>267</v>
      </c>
      <c r="E84" s="72">
        <v>40466</v>
      </c>
      <c r="F84" s="73">
        <v>12000</v>
      </c>
    </row>
    <row r="85" spans="1:6" ht="12.75" customHeight="1">
      <c r="A85" s="71">
        <v>51</v>
      </c>
      <c r="B85" s="70">
        <v>2010</v>
      </c>
      <c r="C85" s="72">
        <v>40359</v>
      </c>
      <c r="D85" s="71" t="s">
        <v>296</v>
      </c>
      <c r="E85" s="72">
        <v>40478</v>
      </c>
      <c r="F85" s="73">
        <v>20000</v>
      </c>
    </row>
    <row r="86" spans="1:6" ht="12.75" customHeight="1">
      <c r="A86" s="71">
        <v>25</v>
      </c>
      <c r="B86" s="70">
        <v>2010</v>
      </c>
      <c r="C86" s="72">
        <v>40268</v>
      </c>
      <c r="D86" s="71" t="s">
        <v>55</v>
      </c>
      <c r="E86" s="72">
        <v>40479</v>
      </c>
      <c r="F86" s="73">
        <v>10001.81</v>
      </c>
    </row>
    <row r="87" spans="1:10" ht="12.75" customHeight="1">
      <c r="A87" s="71">
        <v>40</v>
      </c>
      <c r="B87" s="70">
        <v>2010</v>
      </c>
      <c r="C87" s="72">
        <v>40329</v>
      </c>
      <c r="D87" s="71" t="s">
        <v>250</v>
      </c>
      <c r="E87" s="72">
        <v>40480</v>
      </c>
      <c r="F87" s="73">
        <v>25440</v>
      </c>
      <c r="G87" s="80">
        <f>+SUM(F83:F87)</f>
        <v>76657.81</v>
      </c>
      <c r="H87" s="80">
        <f>+SUMIF(B83:B87,2009,F83:F87)</f>
        <v>0</v>
      </c>
      <c r="I87" s="80">
        <f>+SUMIF(B83:B87,2010,F83:F87)</f>
        <v>76657.81</v>
      </c>
      <c r="J87" s="81">
        <f>+I87+H87-G87</f>
        <v>0</v>
      </c>
    </row>
    <row r="88" spans="1:10" ht="12.75" customHeight="1">
      <c r="A88" s="95" t="s">
        <v>210</v>
      </c>
      <c r="B88" s="70"/>
      <c r="C88" s="95" t="s">
        <v>4</v>
      </c>
      <c r="D88" s="95" t="s">
        <v>1</v>
      </c>
      <c r="E88" s="95" t="s">
        <v>162</v>
      </c>
      <c r="F88" s="95" t="s">
        <v>211</v>
      </c>
      <c r="G88" s="99" t="s">
        <v>301</v>
      </c>
      <c r="H88" s="99" t="s">
        <v>302</v>
      </c>
      <c r="I88" s="101" t="s">
        <v>303</v>
      </c>
      <c r="J88" s="102" t="s">
        <v>309</v>
      </c>
    </row>
    <row r="89" spans="1:6" ht="12.75" customHeight="1">
      <c r="A89" s="71">
        <v>53</v>
      </c>
      <c r="B89" s="70">
        <v>2010</v>
      </c>
      <c r="C89" s="72">
        <v>40359</v>
      </c>
      <c r="D89" s="71" t="s">
        <v>280</v>
      </c>
      <c r="E89" s="72">
        <v>40484</v>
      </c>
      <c r="F89" s="73"/>
    </row>
    <row r="90" spans="1:6" ht="12.75" customHeight="1">
      <c r="A90" s="71">
        <v>55</v>
      </c>
      <c r="B90" s="70">
        <v>2010</v>
      </c>
      <c r="C90" s="72">
        <v>40359</v>
      </c>
      <c r="D90" s="71" t="s">
        <v>226</v>
      </c>
      <c r="E90" s="72">
        <v>40484</v>
      </c>
      <c r="F90" s="73"/>
    </row>
    <row r="91" spans="1:6" ht="12.75" customHeight="1">
      <c r="A91" s="71">
        <v>78</v>
      </c>
      <c r="B91" s="70">
        <v>2010</v>
      </c>
      <c r="C91" s="72">
        <v>40466</v>
      </c>
      <c r="D91" s="71" t="s">
        <v>166</v>
      </c>
      <c r="E91" s="75">
        <v>40484</v>
      </c>
      <c r="F91" s="73"/>
    </row>
    <row r="92" spans="1:6" ht="12.75" customHeight="1">
      <c r="A92" s="71">
        <v>33</v>
      </c>
      <c r="B92" s="70">
        <v>2010</v>
      </c>
      <c r="C92" s="72">
        <v>40298</v>
      </c>
      <c r="D92" s="71" t="s">
        <v>82</v>
      </c>
      <c r="E92" s="72">
        <v>40487</v>
      </c>
      <c r="F92" s="73"/>
    </row>
    <row r="93" spans="1:6" ht="12.75" customHeight="1">
      <c r="A93" s="71">
        <v>49</v>
      </c>
      <c r="B93" s="70">
        <v>2010</v>
      </c>
      <c r="C93" s="72">
        <v>40359</v>
      </c>
      <c r="D93" s="71" t="s">
        <v>228</v>
      </c>
      <c r="E93" s="75">
        <v>40487</v>
      </c>
      <c r="F93" s="73"/>
    </row>
    <row r="94" spans="1:6" ht="12.75" customHeight="1">
      <c r="A94" s="71">
        <v>63</v>
      </c>
      <c r="B94" s="70">
        <v>2010</v>
      </c>
      <c r="C94" s="72">
        <v>40390</v>
      </c>
      <c r="D94" s="71" t="s">
        <v>135</v>
      </c>
      <c r="E94" s="72">
        <v>40491</v>
      </c>
      <c r="F94" s="73"/>
    </row>
    <row r="95" spans="1:6" ht="12.75" customHeight="1">
      <c r="A95" s="71">
        <v>35</v>
      </c>
      <c r="B95" s="70">
        <v>2010</v>
      </c>
      <c r="C95" s="72">
        <v>40298</v>
      </c>
      <c r="D95" s="71" t="s">
        <v>58</v>
      </c>
      <c r="E95" s="75">
        <v>40497</v>
      </c>
      <c r="F95" s="73"/>
    </row>
    <row r="96" spans="1:6" ht="12.75" customHeight="1">
      <c r="A96" s="71">
        <v>70</v>
      </c>
      <c r="B96" s="70">
        <v>2010</v>
      </c>
      <c r="C96" s="72">
        <v>40451</v>
      </c>
      <c r="D96" s="71" t="s">
        <v>298</v>
      </c>
      <c r="E96" s="72">
        <v>40499</v>
      </c>
      <c r="F96" s="73"/>
    </row>
    <row r="97" spans="1:6" ht="12.75" customHeight="1">
      <c r="A97" s="71">
        <v>72</v>
      </c>
      <c r="B97" s="70">
        <v>2010</v>
      </c>
      <c r="C97" s="72">
        <v>40451</v>
      </c>
      <c r="D97" s="71" t="s">
        <v>281</v>
      </c>
      <c r="E97" s="75">
        <v>40501</v>
      </c>
      <c r="F97" s="73"/>
    </row>
    <row r="98" spans="1:6" ht="12.75" customHeight="1">
      <c r="A98" s="71">
        <v>75</v>
      </c>
      <c r="B98" s="70">
        <v>2010</v>
      </c>
      <c r="C98" s="72">
        <v>40451</v>
      </c>
      <c r="D98" s="71" t="s">
        <v>269</v>
      </c>
      <c r="E98" s="75">
        <v>40504</v>
      </c>
      <c r="F98" s="73"/>
    </row>
    <row r="99" spans="1:10" ht="12.75" customHeight="1">
      <c r="A99" s="71">
        <v>64</v>
      </c>
      <c r="B99" s="70">
        <v>2010</v>
      </c>
      <c r="C99" s="72">
        <v>40421</v>
      </c>
      <c r="D99" s="71" t="s">
        <v>142</v>
      </c>
      <c r="E99" s="72">
        <v>40506</v>
      </c>
      <c r="F99" s="73"/>
      <c r="G99" s="80">
        <f>+SUM(F89:F99)</f>
        <v>0</v>
      </c>
      <c r="H99" s="80">
        <f>+SUMIF(B89:B99,2009,F89:F99)</f>
        <v>0</v>
      </c>
      <c r="I99" s="80">
        <f>+SUMIF(B89:B99,2010,F89:F99)</f>
        <v>0</v>
      </c>
      <c r="J99" s="81">
        <f>+I99+H99-G99</f>
        <v>0</v>
      </c>
    </row>
    <row r="100" spans="1:6" ht="12.75" customHeight="1">
      <c r="A100" s="71">
        <v>97</v>
      </c>
      <c r="B100" s="70">
        <v>2008</v>
      </c>
      <c r="C100" s="72">
        <v>39805</v>
      </c>
      <c r="D100" s="71" t="s">
        <v>285</v>
      </c>
      <c r="E100" s="76"/>
      <c r="F100" s="73">
        <v>0</v>
      </c>
    </row>
    <row r="101" spans="1:6" ht="12.75" customHeight="1">
      <c r="A101" s="71">
        <v>5</v>
      </c>
      <c r="B101" s="70">
        <v>2009</v>
      </c>
      <c r="C101" s="72">
        <v>39843</v>
      </c>
      <c r="D101" s="71" t="s">
        <v>286</v>
      </c>
      <c r="E101" s="76"/>
      <c r="F101" s="73">
        <v>0</v>
      </c>
    </row>
    <row r="102" spans="1:6" ht="12.75" customHeight="1">
      <c r="A102" s="71">
        <v>72</v>
      </c>
      <c r="B102" s="70">
        <v>2009</v>
      </c>
      <c r="C102" s="72">
        <v>40086</v>
      </c>
      <c r="D102" s="71" t="s">
        <v>269</v>
      </c>
      <c r="E102" s="76"/>
      <c r="F102" s="73">
        <v>0</v>
      </c>
    </row>
    <row r="103" spans="1:6" ht="12.75" customHeight="1">
      <c r="A103" s="71">
        <v>90</v>
      </c>
      <c r="B103" s="70">
        <v>2009</v>
      </c>
      <c r="C103" s="72">
        <v>40134</v>
      </c>
      <c r="D103" s="71" t="s">
        <v>82</v>
      </c>
      <c r="E103" s="76"/>
      <c r="F103" s="73">
        <v>0</v>
      </c>
    </row>
    <row r="104" spans="1:6" ht="12.75" customHeight="1">
      <c r="A104" s="71">
        <v>113</v>
      </c>
      <c r="B104" s="70">
        <v>2009</v>
      </c>
      <c r="C104" s="72">
        <v>40175</v>
      </c>
      <c r="D104" s="71" t="s">
        <v>215</v>
      </c>
      <c r="E104" s="76"/>
      <c r="F104" s="73">
        <v>0</v>
      </c>
    </row>
    <row r="105" spans="1:6" ht="12.75" customHeight="1">
      <c r="A105" s="71">
        <v>120</v>
      </c>
      <c r="B105" s="70">
        <v>2009</v>
      </c>
      <c r="C105" s="72">
        <v>40176</v>
      </c>
      <c r="D105" s="71" t="s">
        <v>282</v>
      </c>
      <c r="E105" s="76"/>
      <c r="F105" s="73">
        <v>0</v>
      </c>
    </row>
    <row r="106" spans="1:6" ht="12.75" customHeight="1">
      <c r="A106" s="71">
        <v>8</v>
      </c>
      <c r="B106" s="70">
        <v>2010</v>
      </c>
      <c r="C106" s="72">
        <v>40209</v>
      </c>
      <c r="D106" s="71" t="s">
        <v>285</v>
      </c>
      <c r="E106" s="76"/>
      <c r="F106" s="73">
        <v>0</v>
      </c>
    </row>
    <row r="107" spans="1:6" ht="12.75" customHeight="1">
      <c r="A107" s="71">
        <v>22</v>
      </c>
      <c r="B107" s="70">
        <v>2010</v>
      </c>
      <c r="C107" s="72">
        <v>40268</v>
      </c>
      <c r="D107" s="71" t="s">
        <v>293</v>
      </c>
      <c r="E107" s="76"/>
      <c r="F107" s="73">
        <v>0</v>
      </c>
    </row>
    <row r="108" spans="1:6" ht="12.75" customHeight="1">
      <c r="A108" s="71">
        <v>27</v>
      </c>
      <c r="B108" s="70">
        <v>2010</v>
      </c>
      <c r="C108" s="72">
        <v>40268</v>
      </c>
      <c r="D108" s="71" t="s">
        <v>289</v>
      </c>
      <c r="E108" s="74"/>
      <c r="F108" s="73">
        <v>0</v>
      </c>
    </row>
    <row r="109" spans="1:6" ht="12.75" customHeight="1">
      <c r="A109" s="71">
        <v>29</v>
      </c>
      <c r="B109" s="70">
        <v>2010</v>
      </c>
      <c r="C109" s="72">
        <v>40268</v>
      </c>
      <c r="D109" s="71" t="s">
        <v>114</v>
      </c>
      <c r="E109" s="76"/>
      <c r="F109" s="73">
        <v>0</v>
      </c>
    </row>
    <row r="110" spans="1:6" ht="12.75" customHeight="1">
      <c r="A110" s="71">
        <v>31</v>
      </c>
      <c r="B110" s="70">
        <v>2010</v>
      </c>
      <c r="C110" s="72">
        <v>40268</v>
      </c>
      <c r="D110" s="71" t="s">
        <v>289</v>
      </c>
      <c r="E110" s="74"/>
      <c r="F110" s="73">
        <v>0</v>
      </c>
    </row>
    <row r="111" spans="1:6" ht="12.75" customHeight="1">
      <c r="A111" s="71">
        <v>41</v>
      </c>
      <c r="B111" s="70">
        <v>2010</v>
      </c>
      <c r="C111" s="72">
        <v>40329</v>
      </c>
      <c r="D111" s="71" t="s">
        <v>114</v>
      </c>
      <c r="E111" s="74"/>
      <c r="F111" s="73">
        <v>0</v>
      </c>
    </row>
    <row r="112" spans="1:6" ht="12.75" customHeight="1">
      <c r="A112" s="71">
        <v>43</v>
      </c>
      <c r="B112" s="70">
        <v>2010</v>
      </c>
      <c r="C112" s="72">
        <v>40333</v>
      </c>
      <c r="D112" s="71" t="s">
        <v>295</v>
      </c>
      <c r="E112" s="74"/>
      <c r="F112" s="73">
        <v>0</v>
      </c>
    </row>
    <row r="113" spans="1:6" ht="12.75" customHeight="1">
      <c r="A113" s="71">
        <v>45</v>
      </c>
      <c r="B113" s="70">
        <v>2010</v>
      </c>
      <c r="C113" s="72">
        <v>40359</v>
      </c>
      <c r="D113" s="71" t="s">
        <v>114</v>
      </c>
      <c r="E113" s="76"/>
      <c r="F113" s="73">
        <v>0</v>
      </c>
    </row>
    <row r="114" spans="1:6" ht="12.75" customHeight="1">
      <c r="A114" s="71">
        <v>47</v>
      </c>
      <c r="B114" s="70">
        <v>2010</v>
      </c>
      <c r="C114" s="72">
        <v>40359</v>
      </c>
      <c r="D114" s="71" t="s">
        <v>82</v>
      </c>
      <c r="E114" s="76"/>
      <c r="F114" s="73">
        <v>0</v>
      </c>
    </row>
    <row r="115" spans="1:6" ht="12.75" customHeight="1">
      <c r="A115" s="71">
        <v>48</v>
      </c>
      <c r="B115" s="70">
        <v>2010</v>
      </c>
      <c r="C115" s="72">
        <v>40359</v>
      </c>
      <c r="D115" s="71" t="s">
        <v>114</v>
      </c>
      <c r="E115" s="76"/>
      <c r="F115" s="73">
        <v>0</v>
      </c>
    </row>
    <row r="116" spans="1:6" ht="12.75" customHeight="1">
      <c r="A116" s="71">
        <v>58</v>
      </c>
      <c r="B116" s="70">
        <v>2010</v>
      </c>
      <c r="C116" s="72">
        <v>40380</v>
      </c>
      <c r="D116" s="71" t="s">
        <v>239</v>
      </c>
      <c r="E116" s="74"/>
      <c r="F116" s="73">
        <v>0</v>
      </c>
    </row>
    <row r="117" spans="1:6" ht="12.75" customHeight="1">
      <c r="A117" s="71">
        <v>60</v>
      </c>
      <c r="B117" s="70">
        <v>2010</v>
      </c>
      <c r="C117" s="72">
        <v>40390</v>
      </c>
      <c r="D117" s="71" t="s">
        <v>55</v>
      </c>
      <c r="E117" s="74"/>
      <c r="F117" s="73">
        <v>0</v>
      </c>
    </row>
    <row r="118" spans="1:6" ht="12.75" customHeight="1">
      <c r="A118" s="71">
        <v>61</v>
      </c>
      <c r="B118" s="70">
        <v>2010</v>
      </c>
      <c r="C118" s="72">
        <v>40390</v>
      </c>
      <c r="D118" s="71" t="s">
        <v>297</v>
      </c>
      <c r="E118" s="74"/>
      <c r="F118" s="73">
        <v>0</v>
      </c>
    </row>
    <row r="119" spans="1:6" ht="12.75" customHeight="1">
      <c r="A119" s="71">
        <v>62</v>
      </c>
      <c r="B119" s="70">
        <v>2010</v>
      </c>
      <c r="C119" s="72">
        <v>40390</v>
      </c>
      <c r="D119" s="71" t="s">
        <v>287</v>
      </c>
      <c r="E119" s="74"/>
      <c r="F119" s="73">
        <v>0</v>
      </c>
    </row>
    <row r="120" spans="1:6" ht="12.75" customHeight="1">
      <c r="A120" s="71">
        <v>66</v>
      </c>
      <c r="B120" s="70">
        <v>2010</v>
      </c>
      <c r="C120" s="72">
        <v>40421</v>
      </c>
      <c r="D120" s="71" t="s">
        <v>137</v>
      </c>
      <c r="E120" s="76"/>
      <c r="F120" s="73">
        <v>0</v>
      </c>
    </row>
    <row r="121" spans="1:6" ht="12.75" customHeight="1">
      <c r="A121" s="71">
        <v>67</v>
      </c>
      <c r="B121" s="70">
        <v>2010</v>
      </c>
      <c r="C121" s="72">
        <v>40451</v>
      </c>
      <c r="D121" s="71" t="s">
        <v>239</v>
      </c>
      <c r="E121" s="74"/>
      <c r="F121" s="73">
        <v>0</v>
      </c>
    </row>
    <row r="122" spans="1:6" ht="12.75" customHeight="1">
      <c r="A122" s="71">
        <v>68</v>
      </c>
      <c r="B122" s="70">
        <v>2010</v>
      </c>
      <c r="C122" s="72">
        <v>40451</v>
      </c>
      <c r="D122" s="71" t="s">
        <v>239</v>
      </c>
      <c r="E122" s="76"/>
      <c r="F122" s="73">
        <v>0</v>
      </c>
    </row>
    <row r="123" spans="1:6" ht="12.75" customHeight="1">
      <c r="A123" s="71">
        <v>69</v>
      </c>
      <c r="B123" s="70">
        <v>2010</v>
      </c>
      <c r="C123" s="72">
        <v>40451</v>
      </c>
      <c r="D123" s="71" t="s">
        <v>259</v>
      </c>
      <c r="E123" s="74"/>
      <c r="F123" s="73">
        <v>0</v>
      </c>
    </row>
    <row r="124" spans="1:6" ht="12.75" customHeight="1">
      <c r="A124" s="71">
        <v>71</v>
      </c>
      <c r="B124" s="70">
        <v>2010</v>
      </c>
      <c r="C124" s="72">
        <v>40451</v>
      </c>
      <c r="D124" s="71" t="s">
        <v>146</v>
      </c>
      <c r="E124" s="74"/>
      <c r="F124" s="73">
        <v>0</v>
      </c>
    </row>
    <row r="125" spans="1:6" ht="12.75" customHeight="1">
      <c r="A125" s="71">
        <v>73</v>
      </c>
      <c r="B125" s="70">
        <v>2010</v>
      </c>
      <c r="C125" s="72">
        <v>40451</v>
      </c>
      <c r="D125" s="71" t="s">
        <v>147</v>
      </c>
      <c r="E125" s="76"/>
      <c r="F125" s="73">
        <v>0</v>
      </c>
    </row>
    <row r="126" spans="1:6" ht="12.75" customHeight="1">
      <c r="A126" s="71">
        <v>74</v>
      </c>
      <c r="B126" s="70">
        <v>2010</v>
      </c>
      <c r="C126" s="72">
        <v>40451</v>
      </c>
      <c r="D126" s="71" t="s">
        <v>234</v>
      </c>
      <c r="E126" s="74"/>
      <c r="F126" s="73">
        <v>0</v>
      </c>
    </row>
    <row r="127" spans="1:6" ht="12.75" customHeight="1">
      <c r="A127" s="71">
        <v>76</v>
      </c>
      <c r="B127" s="70">
        <v>2010</v>
      </c>
      <c r="C127" s="72">
        <v>40451</v>
      </c>
      <c r="D127" s="71" t="s">
        <v>160</v>
      </c>
      <c r="E127" s="74"/>
      <c r="F127" s="73">
        <v>0</v>
      </c>
    </row>
    <row r="128" spans="1:6" ht="12.75" customHeight="1">
      <c r="A128" s="71">
        <v>77</v>
      </c>
      <c r="B128" s="70">
        <v>2010</v>
      </c>
      <c r="C128" s="72">
        <v>40451</v>
      </c>
      <c r="D128" s="71" t="s">
        <v>299</v>
      </c>
      <c r="E128" s="76"/>
      <c r="F128" s="73">
        <v>0</v>
      </c>
    </row>
    <row r="129" spans="1:6" ht="12.75" customHeight="1">
      <c r="A129" s="71">
        <v>79</v>
      </c>
      <c r="B129" s="70">
        <v>2010</v>
      </c>
      <c r="C129" s="72">
        <v>40466</v>
      </c>
      <c r="D129" s="71" t="s">
        <v>288</v>
      </c>
      <c r="E129" s="74"/>
      <c r="F129" s="73">
        <v>0</v>
      </c>
    </row>
    <row r="130" spans="1:6" ht="12.75" customHeight="1">
      <c r="A130" s="71">
        <v>80</v>
      </c>
      <c r="B130" s="70">
        <v>2010</v>
      </c>
      <c r="C130" s="72">
        <v>40466</v>
      </c>
      <c r="D130" s="71" t="s">
        <v>239</v>
      </c>
      <c r="E130" s="74"/>
      <c r="F130" s="73">
        <v>0</v>
      </c>
    </row>
    <row r="131" spans="1:6" ht="12.75" customHeight="1">
      <c r="A131" s="71">
        <v>81</v>
      </c>
      <c r="B131" s="70">
        <v>2010</v>
      </c>
      <c r="C131" s="72">
        <v>40480</v>
      </c>
      <c r="D131" s="71" t="s">
        <v>300</v>
      </c>
      <c r="E131" s="74"/>
      <c r="F131" s="73">
        <v>0</v>
      </c>
    </row>
    <row r="132" spans="1:6" ht="12.75" customHeight="1">
      <c r="A132" s="71">
        <v>82</v>
      </c>
      <c r="B132" s="70">
        <v>2010</v>
      </c>
      <c r="C132" s="72">
        <v>40480</v>
      </c>
      <c r="D132" s="71" t="s">
        <v>269</v>
      </c>
      <c r="E132" s="74"/>
      <c r="F132" s="73">
        <v>0</v>
      </c>
    </row>
    <row r="133" spans="1:6" ht="12.75" customHeight="1">
      <c r="A133" s="71">
        <v>83</v>
      </c>
      <c r="B133" s="70">
        <v>2010</v>
      </c>
      <c r="C133" s="72">
        <v>40480</v>
      </c>
      <c r="D133" s="71" t="s">
        <v>82</v>
      </c>
      <c r="E133" s="74"/>
      <c r="F133" s="73">
        <v>0</v>
      </c>
    </row>
    <row r="134" spans="1:6" ht="12.75" customHeight="1">
      <c r="A134" s="71">
        <v>84</v>
      </c>
      <c r="B134" s="70">
        <v>2010</v>
      </c>
      <c r="C134" s="72">
        <v>40480</v>
      </c>
      <c r="D134" s="71" t="s">
        <v>82</v>
      </c>
      <c r="E134" s="74"/>
      <c r="F134" s="73">
        <v>0</v>
      </c>
    </row>
    <row r="135" spans="1:6" ht="12.75" customHeight="1">
      <c r="A135" s="71">
        <v>85</v>
      </c>
      <c r="B135" s="70">
        <v>2010</v>
      </c>
      <c r="C135" s="72">
        <v>40480</v>
      </c>
      <c r="D135" s="71" t="s">
        <v>290</v>
      </c>
      <c r="E135" s="74"/>
      <c r="F135" s="73">
        <v>0</v>
      </c>
    </row>
    <row r="136" spans="1:6" ht="12.75" customHeight="1">
      <c r="A136" s="71">
        <v>86</v>
      </c>
      <c r="B136" s="70">
        <v>2010</v>
      </c>
      <c r="C136" s="72">
        <v>40480</v>
      </c>
      <c r="D136" s="71" t="s">
        <v>55</v>
      </c>
      <c r="E136" s="74"/>
      <c r="F136" s="73">
        <v>0</v>
      </c>
    </row>
    <row r="137" spans="1:6" ht="12.75" customHeight="1">
      <c r="A137" s="71">
        <v>87</v>
      </c>
      <c r="B137" s="70">
        <v>2010</v>
      </c>
      <c r="C137" s="72">
        <v>40480</v>
      </c>
      <c r="D137" s="71" t="s">
        <v>234</v>
      </c>
      <c r="E137" s="74"/>
      <c r="F137" s="73">
        <v>0</v>
      </c>
    </row>
    <row r="138" spans="1:6" ht="12.75" customHeight="1">
      <c r="A138" s="71">
        <v>88</v>
      </c>
      <c r="B138" s="70">
        <v>2010</v>
      </c>
      <c r="C138" s="72">
        <v>40480</v>
      </c>
      <c r="D138" s="71" t="s">
        <v>239</v>
      </c>
      <c r="E138" s="74"/>
      <c r="F138" s="73">
        <v>0</v>
      </c>
    </row>
    <row r="139" spans="1:6" ht="12.75" customHeight="1">
      <c r="A139" s="71">
        <v>89</v>
      </c>
      <c r="B139" s="70">
        <v>2010</v>
      </c>
      <c r="C139" s="72">
        <v>40498</v>
      </c>
      <c r="D139" s="71" t="s">
        <v>284</v>
      </c>
      <c r="E139" s="74"/>
      <c r="F139" s="73">
        <v>0</v>
      </c>
    </row>
    <row r="140" spans="1:6" ht="12.75" customHeight="1">
      <c r="A140" s="71">
        <v>90</v>
      </c>
      <c r="B140" s="70">
        <v>2010</v>
      </c>
      <c r="C140" s="72">
        <v>40499</v>
      </c>
      <c r="D140" s="71" t="s">
        <v>239</v>
      </c>
      <c r="E140" s="74"/>
      <c r="F140" s="73">
        <v>0</v>
      </c>
    </row>
    <row r="141" spans="1:10" ht="12.75" customHeight="1">
      <c r="A141" s="71">
        <v>91</v>
      </c>
      <c r="B141" s="70">
        <v>2010</v>
      </c>
      <c r="C141" s="72">
        <v>40499</v>
      </c>
      <c r="D141" s="71" t="s">
        <v>239</v>
      </c>
      <c r="E141" s="74"/>
      <c r="F141" s="73">
        <v>0</v>
      </c>
      <c r="J141" s="86"/>
    </row>
    <row r="142" spans="2:10" ht="12.75" customHeight="1">
      <c r="B142" s="70"/>
      <c r="F142" s="77">
        <f>SUM(F2:F141)</f>
        <v>2262925.2100000004</v>
      </c>
      <c r="G142" s="80">
        <f>SUM(G2:G141)</f>
        <v>2154069.21</v>
      </c>
      <c r="H142" s="80">
        <f>SUM(H2:H141)</f>
        <v>724308</v>
      </c>
      <c r="I142" s="80">
        <f>SUM(I2:I141)</f>
        <v>1429761.2100000002</v>
      </c>
      <c r="J142" s="80">
        <f>SUM(J2:J141)</f>
        <v>0</v>
      </c>
    </row>
    <row r="143" ht="12.75" customHeight="1">
      <c r="B143" s="70"/>
    </row>
    <row r="144" ht="12.75" customHeight="1">
      <c r="B144" s="70"/>
    </row>
    <row r="145" ht="12.75" customHeight="1">
      <c r="B145" s="70"/>
    </row>
    <row r="146" ht="12.75" customHeight="1">
      <c r="B146" s="70"/>
    </row>
    <row r="147" ht="12.75" customHeight="1">
      <c r="B147" s="70"/>
    </row>
    <row r="148" ht="12.75" customHeight="1">
      <c r="B148" s="70"/>
    </row>
    <row r="149" ht="12.75" customHeight="1">
      <c r="B149" s="70"/>
    </row>
    <row r="150" ht="12.75" customHeight="1">
      <c r="B150" s="70"/>
    </row>
    <row r="151" ht="12.75" customHeight="1">
      <c r="B151" s="70"/>
    </row>
    <row r="152" ht="12.75" customHeight="1">
      <c r="B152" s="70"/>
    </row>
    <row r="153" ht="12.75" customHeight="1">
      <c r="B153" s="70"/>
    </row>
    <row r="154" ht="12.75" customHeight="1">
      <c r="B154" s="70"/>
    </row>
    <row r="155" ht="12.75" customHeight="1">
      <c r="B155" s="70"/>
    </row>
    <row r="156" ht="12.75" customHeight="1">
      <c r="B156" s="70"/>
    </row>
    <row r="157" ht="12.75" customHeight="1">
      <c r="B157" s="70"/>
    </row>
    <row r="158" ht="12.75" customHeight="1">
      <c r="B158" s="70"/>
    </row>
    <row r="159" ht="12.75" customHeight="1">
      <c r="B159" s="70"/>
    </row>
    <row r="160" ht="12.75" customHeight="1">
      <c r="B160" s="70"/>
    </row>
    <row r="161" ht="12.75" customHeight="1">
      <c r="B161" s="70"/>
    </row>
    <row r="162" ht="12.75" customHeight="1">
      <c r="B162" s="70"/>
    </row>
    <row r="163" ht="12.75" customHeight="1">
      <c r="B163" s="70"/>
    </row>
    <row r="164" ht="12.75" customHeight="1">
      <c r="B164" s="70"/>
    </row>
    <row r="165" ht="12.75" customHeight="1">
      <c r="B165" s="70"/>
    </row>
    <row r="166" ht="12.75" customHeight="1">
      <c r="B166" s="70"/>
    </row>
    <row r="167" ht="12.75" customHeight="1">
      <c r="B167" s="70"/>
    </row>
    <row r="168" ht="12.75" customHeight="1">
      <c r="B168" s="70"/>
    </row>
    <row r="169" ht="12.75" customHeight="1">
      <c r="B169" s="70"/>
    </row>
    <row r="170" ht="12.75" customHeight="1">
      <c r="B170" s="70"/>
    </row>
    <row r="171" ht="12.75" customHeight="1">
      <c r="B171" s="70"/>
    </row>
    <row r="172" ht="12.75" customHeight="1">
      <c r="B172" s="70"/>
    </row>
    <row r="173" ht="12.75" customHeight="1">
      <c r="B173" s="70"/>
    </row>
    <row r="174" ht="12.75" customHeight="1">
      <c r="B174" s="70"/>
    </row>
    <row r="175" ht="12.75" customHeight="1">
      <c r="B175" s="70"/>
    </row>
    <row r="176" ht="12.75" customHeight="1">
      <c r="B176" s="70"/>
    </row>
    <row r="177" ht="12.75" customHeight="1">
      <c r="B177" s="70"/>
    </row>
    <row r="178" ht="12.75" customHeight="1">
      <c r="B178" s="70"/>
    </row>
    <row r="179" ht="12.75" customHeight="1">
      <c r="B179" s="70"/>
    </row>
    <row r="180" ht="12.75" customHeight="1">
      <c r="B180" s="70"/>
    </row>
    <row r="181" ht="12.75" customHeight="1">
      <c r="B181" s="70"/>
    </row>
    <row r="182" ht="12.75" customHeight="1">
      <c r="B182" s="70"/>
    </row>
    <row r="183" ht="12.75" customHeight="1">
      <c r="B183" s="70"/>
    </row>
    <row r="184" ht="12.75" customHeight="1">
      <c r="B184" s="70"/>
    </row>
    <row r="185" ht="12.75" customHeight="1">
      <c r="B185" s="70"/>
    </row>
    <row r="186" ht="12.75" customHeight="1">
      <c r="B186" s="70"/>
    </row>
    <row r="187" ht="12.75" customHeight="1">
      <c r="B187" s="70"/>
    </row>
    <row r="188" ht="12.75" customHeight="1">
      <c r="B188" s="70"/>
    </row>
    <row r="189" ht="12.75" customHeight="1">
      <c r="B189" s="70"/>
    </row>
    <row r="190" ht="12.75" customHeight="1">
      <c r="B190" s="70"/>
    </row>
    <row r="191" ht="12.75" customHeight="1">
      <c r="B191" s="70"/>
    </row>
    <row r="192" ht="12.75" customHeight="1">
      <c r="B192" s="70"/>
    </row>
    <row r="193" ht="12.75" customHeight="1">
      <c r="B193" s="70"/>
    </row>
    <row r="194" ht="12.75" customHeight="1">
      <c r="B194" s="70"/>
    </row>
    <row r="195" ht="12.75" customHeight="1">
      <c r="B195" s="70"/>
    </row>
    <row r="196" ht="12.75" customHeight="1">
      <c r="B196" s="70"/>
    </row>
    <row r="197" ht="12.75" customHeight="1">
      <c r="B197" s="70"/>
    </row>
    <row r="198" ht="12.75" customHeight="1">
      <c r="B198" s="70"/>
    </row>
    <row r="199" ht="12.75" customHeight="1">
      <c r="B199" s="70"/>
    </row>
    <row r="200" ht="12.75" customHeight="1">
      <c r="B200" s="70"/>
    </row>
    <row r="201" ht="12.75" customHeight="1">
      <c r="B201" s="70"/>
    </row>
    <row r="202" ht="12.75" customHeight="1">
      <c r="B202" s="70"/>
    </row>
    <row r="203" ht="12.75" customHeight="1">
      <c r="B203" s="70"/>
    </row>
    <row r="204" ht="12.75" customHeight="1">
      <c r="B204" s="70"/>
    </row>
    <row r="205" ht="12.75" customHeight="1">
      <c r="B205" s="70"/>
    </row>
    <row r="206" ht="12.75" customHeight="1">
      <c r="B206" s="70"/>
    </row>
    <row r="207" ht="12.75" customHeight="1">
      <c r="B207" s="70"/>
    </row>
    <row r="208" ht="12.75" customHeight="1">
      <c r="B208" s="70"/>
    </row>
    <row r="209" ht="12.75" customHeight="1">
      <c r="B209" s="70"/>
    </row>
    <row r="210" ht="12.75" customHeight="1">
      <c r="B210" s="70"/>
    </row>
    <row r="211" ht="12.75" customHeight="1">
      <c r="B211" s="70"/>
    </row>
    <row r="212" ht="12.75" customHeight="1">
      <c r="B212" s="70"/>
    </row>
    <row r="213" ht="12.75" customHeight="1">
      <c r="B213" s="70"/>
    </row>
    <row r="214" ht="12.75" customHeight="1">
      <c r="B214" s="70"/>
    </row>
    <row r="215" ht="12.75" customHeight="1">
      <c r="B215" s="70"/>
    </row>
    <row r="216" ht="12.75" customHeight="1">
      <c r="B216" s="70"/>
    </row>
    <row r="217" ht="12.75" customHeight="1">
      <c r="B217" s="70"/>
    </row>
    <row r="218" ht="12.75" customHeight="1">
      <c r="B218" s="70"/>
    </row>
    <row r="219" ht="12.75" customHeight="1">
      <c r="B219" s="70"/>
    </row>
    <row r="220" ht="12.75" customHeight="1">
      <c r="B220" s="70"/>
    </row>
    <row r="221" ht="12.75" customHeight="1">
      <c r="B221" s="70"/>
    </row>
    <row r="222" ht="12.75" customHeight="1">
      <c r="B222" s="70"/>
    </row>
    <row r="223" ht="12.75" customHeight="1">
      <c r="B223" s="70"/>
    </row>
    <row r="224" ht="12.75" customHeight="1">
      <c r="B224" s="70"/>
    </row>
    <row r="225" ht="12.75" customHeight="1">
      <c r="B225" s="70"/>
    </row>
    <row r="226" ht="12.75" customHeight="1">
      <c r="B226" s="70"/>
    </row>
    <row r="227" ht="12.75" customHeight="1">
      <c r="B227" s="70"/>
    </row>
    <row r="228" ht="12.75" customHeight="1">
      <c r="B228" s="70"/>
    </row>
    <row r="229" ht="12.75" customHeight="1">
      <c r="B229" s="70"/>
    </row>
    <row r="230" ht="12.75" customHeight="1">
      <c r="B230" s="70"/>
    </row>
    <row r="231" ht="12.75" customHeight="1">
      <c r="B231" s="70"/>
    </row>
    <row r="232" ht="12.75" customHeight="1">
      <c r="B232" s="70"/>
    </row>
    <row r="233" ht="12.75" customHeight="1">
      <c r="B233" s="70"/>
    </row>
    <row r="234" ht="12.75" customHeight="1">
      <c r="B234" s="70"/>
    </row>
    <row r="235" ht="12.75" customHeight="1">
      <c r="B235" s="70"/>
    </row>
    <row r="236" ht="12.75" customHeight="1">
      <c r="B236" s="70"/>
    </row>
    <row r="237" ht="12.75" customHeight="1">
      <c r="B237" s="70"/>
    </row>
    <row r="238" ht="12.75" customHeight="1">
      <c r="B238" s="70"/>
    </row>
    <row r="239" ht="12.75" customHeight="1">
      <c r="B239" s="70"/>
    </row>
    <row r="240" ht="12.75" customHeight="1">
      <c r="B240" s="70"/>
    </row>
    <row r="241" ht="12.75" customHeight="1">
      <c r="B241" s="70"/>
    </row>
    <row r="242" ht="12.75" customHeight="1">
      <c r="B242" s="70"/>
    </row>
    <row r="243" ht="12.75" customHeight="1">
      <c r="B243" s="70"/>
    </row>
    <row r="244" ht="12.75" customHeight="1">
      <c r="B244" s="70"/>
    </row>
    <row r="245" ht="12.75" customHeight="1">
      <c r="B245" s="70"/>
    </row>
    <row r="246" ht="12.75" customHeight="1">
      <c r="B246" s="70"/>
    </row>
    <row r="247" ht="12.75" customHeight="1">
      <c r="B247" s="70"/>
    </row>
    <row r="248" ht="12.75" customHeight="1">
      <c r="B248" s="70"/>
    </row>
    <row r="249" ht="12.75" customHeight="1">
      <c r="B249" s="70"/>
    </row>
    <row r="250" ht="12.75" customHeight="1">
      <c r="B250" s="70"/>
    </row>
    <row r="251" ht="12.75" customHeight="1">
      <c r="B251" s="70"/>
    </row>
    <row r="252" ht="12.75" customHeight="1">
      <c r="B252" s="70"/>
    </row>
    <row r="253" ht="12.75" customHeight="1">
      <c r="B253" s="70"/>
    </row>
    <row r="254" ht="12.75" customHeight="1">
      <c r="B254" s="70"/>
    </row>
    <row r="255" ht="12.75" customHeight="1">
      <c r="B255" s="70"/>
    </row>
    <row r="256" ht="12.75" customHeight="1">
      <c r="B256" s="70"/>
    </row>
    <row r="257" ht="12.75" customHeight="1">
      <c r="B257" s="70"/>
    </row>
    <row r="258" ht="12.75" customHeight="1">
      <c r="B258" s="70"/>
    </row>
    <row r="259" ht="12.75" customHeight="1">
      <c r="B259" s="70"/>
    </row>
    <row r="260" ht="12.75" customHeight="1">
      <c r="B260" s="70"/>
    </row>
    <row r="261" ht="12.75" customHeight="1">
      <c r="B261" s="70"/>
    </row>
    <row r="262" ht="12.75" customHeight="1">
      <c r="B262" s="70"/>
    </row>
    <row r="263" ht="12.75" customHeight="1">
      <c r="B263" s="70"/>
    </row>
    <row r="264" ht="12.75" customHeight="1">
      <c r="B264" s="70"/>
    </row>
    <row r="265" ht="12.75" customHeight="1">
      <c r="B265" s="70"/>
    </row>
    <row r="266" ht="12.75" customHeight="1">
      <c r="B266" s="70"/>
    </row>
    <row r="267" ht="12.75" customHeight="1">
      <c r="B267" s="70"/>
    </row>
    <row r="268" ht="12.75" customHeight="1">
      <c r="B268" s="70"/>
    </row>
    <row r="269" ht="12.75" customHeight="1">
      <c r="B269" s="70"/>
    </row>
    <row r="270" ht="12.75" customHeight="1">
      <c r="B270" s="70"/>
    </row>
    <row r="271" ht="12.75" customHeight="1">
      <c r="B271" s="70"/>
    </row>
    <row r="272" ht="12.75" customHeight="1">
      <c r="B272" s="70"/>
    </row>
    <row r="273" ht="12.75" customHeight="1">
      <c r="B273" s="70"/>
    </row>
    <row r="274" ht="12.75" customHeight="1">
      <c r="B274" s="70"/>
    </row>
    <row r="275" ht="12.75" customHeight="1">
      <c r="B275" s="70"/>
    </row>
    <row r="276" ht="12.75" customHeight="1">
      <c r="B276" s="70"/>
    </row>
    <row r="277" ht="12.75" customHeight="1">
      <c r="B277" s="70"/>
    </row>
    <row r="278" ht="12.75" customHeight="1">
      <c r="B278" s="70"/>
    </row>
    <row r="279" ht="12.75" customHeight="1">
      <c r="B279" s="70"/>
    </row>
    <row r="280" ht="12.75" customHeight="1">
      <c r="B280" s="70"/>
    </row>
    <row r="281" ht="12.75" customHeight="1">
      <c r="B281" s="70"/>
    </row>
    <row r="282" ht="12.75" customHeight="1">
      <c r="B282" s="70"/>
    </row>
    <row r="283" ht="12.75" customHeight="1">
      <c r="B283" s="70"/>
    </row>
    <row r="284" ht="12.75" customHeight="1">
      <c r="B284" s="70"/>
    </row>
    <row r="285" ht="12.75" customHeight="1">
      <c r="B285" s="70"/>
    </row>
    <row r="286" ht="12.75" customHeight="1">
      <c r="B286" s="70"/>
    </row>
    <row r="287" ht="12.75" customHeight="1">
      <c r="B287" s="70"/>
    </row>
    <row r="288" ht="12.75" customHeight="1">
      <c r="B288" s="70"/>
    </row>
    <row r="289" ht="12.75" customHeight="1">
      <c r="B289" s="70"/>
    </row>
    <row r="290" ht="12.75" customHeight="1">
      <c r="B290" s="70"/>
    </row>
    <row r="291" ht="12.75" customHeight="1">
      <c r="B291" s="70"/>
    </row>
    <row r="292" ht="12.75" customHeight="1">
      <c r="B292" s="70"/>
    </row>
    <row r="293" ht="12.75" customHeight="1">
      <c r="B293" s="70"/>
    </row>
    <row r="294" ht="12.75" customHeight="1">
      <c r="B294" s="70"/>
    </row>
    <row r="295" ht="12.75" customHeight="1">
      <c r="B295" s="70"/>
    </row>
    <row r="296" ht="12.75" customHeight="1">
      <c r="B296" s="70"/>
    </row>
    <row r="297" ht="12.75" customHeight="1">
      <c r="B297" s="70"/>
    </row>
    <row r="298" ht="12.75" customHeight="1">
      <c r="B298" s="70"/>
    </row>
    <row r="299" ht="12.75" customHeight="1">
      <c r="B299" s="70"/>
    </row>
    <row r="300" ht="12.75" customHeight="1">
      <c r="B300" s="70"/>
    </row>
    <row r="301" ht="12.75" customHeight="1">
      <c r="B301" s="70"/>
    </row>
    <row r="302" ht="12.75" customHeight="1">
      <c r="B302" s="70"/>
    </row>
    <row r="303" ht="12.75" customHeight="1">
      <c r="B303" s="70"/>
    </row>
    <row r="304" ht="12.75" customHeight="1">
      <c r="B304" s="70"/>
    </row>
    <row r="305" ht="12.75" customHeight="1">
      <c r="B305" s="70"/>
    </row>
    <row r="306" ht="12.75" customHeight="1">
      <c r="B306" s="70"/>
    </row>
    <row r="307" ht="12.75" customHeight="1">
      <c r="B307" s="70"/>
    </row>
    <row r="308" ht="12.75" customHeight="1">
      <c r="B308" s="70"/>
    </row>
    <row r="309" ht="12.75" customHeight="1">
      <c r="B309" s="70"/>
    </row>
    <row r="310" ht="12.75" customHeight="1">
      <c r="B310" s="70"/>
    </row>
    <row r="311" ht="12.75" customHeight="1">
      <c r="B311" s="70"/>
    </row>
    <row r="312" ht="12.75" customHeight="1">
      <c r="B312" s="70"/>
    </row>
    <row r="313" ht="12.75" customHeight="1">
      <c r="B313" s="70"/>
    </row>
    <row r="314" ht="12.75" customHeight="1">
      <c r="B314" s="70"/>
    </row>
    <row r="315" ht="12.75" customHeight="1">
      <c r="B315" s="70"/>
    </row>
    <row r="316" ht="12.75" customHeight="1">
      <c r="B316" s="70"/>
    </row>
    <row r="317" ht="12.75" customHeight="1">
      <c r="B317" s="70"/>
    </row>
    <row r="318" ht="12.75" customHeight="1">
      <c r="B318" s="70"/>
    </row>
    <row r="319" ht="12.75" customHeight="1">
      <c r="B319" s="70"/>
    </row>
    <row r="320" ht="12.75" customHeight="1">
      <c r="B320" s="70"/>
    </row>
    <row r="321" ht="12.75" customHeight="1">
      <c r="B321" s="70"/>
    </row>
    <row r="322" ht="12.75" customHeight="1">
      <c r="B322" s="70"/>
    </row>
    <row r="323" ht="12.75" customHeight="1">
      <c r="B323" s="70"/>
    </row>
    <row r="324" ht="12.75" customHeight="1">
      <c r="B324" s="70"/>
    </row>
    <row r="325" ht="12.75" customHeight="1">
      <c r="B325" s="70"/>
    </row>
    <row r="326" ht="12.75" customHeight="1">
      <c r="B326" s="70"/>
    </row>
    <row r="327" ht="12.75" customHeight="1">
      <c r="B327" s="70"/>
    </row>
    <row r="328" ht="12.75" customHeight="1">
      <c r="B328" s="70"/>
    </row>
    <row r="329" ht="12.75" customHeight="1">
      <c r="B329" s="70"/>
    </row>
    <row r="330" ht="12.75" customHeight="1">
      <c r="B330" s="70"/>
    </row>
    <row r="331" ht="12.75" customHeight="1">
      <c r="B331" s="70"/>
    </row>
    <row r="332" ht="12.75" customHeight="1">
      <c r="B332" s="70"/>
    </row>
    <row r="333" ht="12.75" customHeight="1">
      <c r="B333" s="70"/>
    </row>
    <row r="334" ht="12.75" customHeight="1">
      <c r="B334" s="70"/>
    </row>
  </sheetData>
  <sheetProtection/>
  <mergeCells count="1">
    <mergeCell ref="K3:K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"/>
  <sheetViews>
    <sheetView zoomScalePageLayoutView="0" workbookViewId="0" topLeftCell="C1">
      <pane ySplit="1" topLeftCell="A104" activePane="bottomLeft" state="frozen"/>
      <selection pane="topLeft" activeCell="F76" sqref="F73:F76"/>
      <selection pane="bottomLeft" activeCell="F76" sqref="F73:F76"/>
    </sheetView>
  </sheetViews>
  <sheetFormatPr defaultColWidth="9.140625" defaultRowHeight="15"/>
  <cols>
    <col min="1" max="1" width="11.00390625" style="1" hidden="1" customWidth="1"/>
    <col min="2" max="2" width="15.8515625" style="1" bestFit="1" customWidth="1"/>
    <col min="3" max="3" width="15.00390625" style="1" customWidth="1"/>
    <col min="4" max="4" width="27.00390625" style="1" customWidth="1"/>
    <col min="5" max="6" width="18.28125" style="19" bestFit="1" customWidth="1"/>
    <col min="7" max="7" width="18.28125" style="1" bestFit="1" customWidth="1"/>
    <col min="8" max="8" width="23.421875" style="1" hidden="1" customWidth="1"/>
    <col min="9" max="9" width="32.421875" style="20" hidden="1" customWidth="1"/>
    <col min="10" max="10" width="11.8515625" style="1" hidden="1" customWidth="1"/>
    <col min="11" max="11" width="9.140625" style="1" customWidth="1"/>
    <col min="12" max="12" width="22.57421875" style="19" customWidth="1"/>
    <col min="13" max="13" width="19.8515625" style="19" bestFit="1" customWidth="1"/>
    <col min="14" max="16384" width="9.140625" style="1" customWidth="1"/>
  </cols>
  <sheetData>
    <row r="1" spans="1:13" ht="30">
      <c r="A1" s="1" t="s">
        <v>81</v>
      </c>
      <c r="B1" s="2" t="s">
        <v>0</v>
      </c>
      <c r="C1" s="3" t="s">
        <v>4</v>
      </c>
      <c r="D1" s="3" t="s">
        <v>1</v>
      </c>
      <c r="E1" s="4" t="s">
        <v>8</v>
      </c>
      <c r="F1" s="4" t="s">
        <v>9</v>
      </c>
      <c r="G1" s="3" t="s">
        <v>10</v>
      </c>
      <c r="H1" s="3" t="s">
        <v>2</v>
      </c>
      <c r="I1" s="5" t="s">
        <v>6</v>
      </c>
      <c r="J1" s="37" t="s">
        <v>162</v>
      </c>
      <c r="K1" s="3" t="s">
        <v>204</v>
      </c>
      <c r="L1" s="4" t="s">
        <v>205</v>
      </c>
      <c r="M1" s="4" t="s">
        <v>206</v>
      </c>
    </row>
    <row r="2" spans="1:13" ht="15">
      <c r="A2" s="1" t="s">
        <v>61</v>
      </c>
      <c r="B2" s="6" t="s">
        <v>11</v>
      </c>
      <c r="C2" s="7">
        <v>40179</v>
      </c>
      <c r="D2" s="8" t="s">
        <v>12</v>
      </c>
      <c r="E2" s="9">
        <v>8000</v>
      </c>
      <c r="F2" s="9">
        <v>0</v>
      </c>
      <c r="G2" s="9">
        <v>0</v>
      </c>
      <c r="H2" s="6" t="s">
        <v>5</v>
      </c>
      <c r="I2" s="10" t="s">
        <v>13</v>
      </c>
      <c r="J2" s="38">
        <v>40274</v>
      </c>
      <c r="K2" s="60">
        <v>0.2</v>
      </c>
      <c r="L2" s="19">
        <f>+SUM(E2:G2)*(1+K2)</f>
        <v>9600</v>
      </c>
      <c r="M2" s="19">
        <f>+G2*1.2</f>
        <v>0</v>
      </c>
    </row>
    <row r="3" spans="1:13" ht="15">
      <c r="A3" s="1" t="s">
        <v>67</v>
      </c>
      <c r="B3" s="6" t="s">
        <v>14</v>
      </c>
      <c r="C3" s="7">
        <v>40209</v>
      </c>
      <c r="D3" s="8" t="s">
        <v>26</v>
      </c>
      <c r="E3" s="9">
        <v>0</v>
      </c>
      <c r="F3" s="9">
        <v>8000</v>
      </c>
      <c r="G3" s="9">
        <v>0</v>
      </c>
      <c r="H3" s="6" t="s">
        <v>3</v>
      </c>
      <c r="I3" s="10" t="s">
        <v>21</v>
      </c>
      <c r="J3" s="38">
        <v>40259</v>
      </c>
      <c r="K3" s="60">
        <v>0.2</v>
      </c>
      <c r="L3" s="19">
        <f aca="true" t="shared" si="0" ref="L3:L66">+SUM(E3:G3)*(1+K3)</f>
        <v>9600</v>
      </c>
      <c r="M3" s="19">
        <f aca="true" t="shared" si="1" ref="M3:M66">+G3*1.2</f>
        <v>0</v>
      </c>
    </row>
    <row r="4" spans="1:13" ht="15">
      <c r="A4" s="1" t="s">
        <v>65</v>
      </c>
      <c r="B4" s="6" t="s">
        <v>15</v>
      </c>
      <c r="C4" s="7">
        <v>40209</v>
      </c>
      <c r="D4" s="8" t="s">
        <v>24</v>
      </c>
      <c r="E4" s="9">
        <v>0</v>
      </c>
      <c r="F4" s="9">
        <v>3000</v>
      </c>
      <c r="G4" s="9">
        <v>0</v>
      </c>
      <c r="H4" s="6" t="s">
        <v>3</v>
      </c>
      <c r="I4" s="10" t="s">
        <v>21</v>
      </c>
      <c r="J4" s="38">
        <v>40281</v>
      </c>
      <c r="K4" s="60">
        <v>0.2</v>
      </c>
      <c r="L4" s="19">
        <f t="shared" si="0"/>
        <v>3600</v>
      </c>
      <c r="M4" s="19">
        <f t="shared" si="1"/>
        <v>0</v>
      </c>
    </row>
    <row r="5" spans="1:13" ht="15">
      <c r="A5" s="1" t="s">
        <v>66</v>
      </c>
      <c r="B5" s="6" t="s">
        <v>164</v>
      </c>
      <c r="C5" s="7">
        <v>40209</v>
      </c>
      <c r="D5" s="8" t="s">
        <v>23</v>
      </c>
      <c r="E5" s="9">
        <v>7680</v>
      </c>
      <c r="F5" s="9">
        <v>0</v>
      </c>
      <c r="G5" s="9">
        <v>0</v>
      </c>
      <c r="H5" s="6" t="s">
        <v>3</v>
      </c>
      <c r="I5" s="10" t="s">
        <v>25</v>
      </c>
      <c r="J5" s="39"/>
      <c r="K5" s="60">
        <v>0.2</v>
      </c>
      <c r="L5" s="19">
        <f t="shared" si="0"/>
        <v>9216</v>
      </c>
      <c r="M5" s="19">
        <f t="shared" si="1"/>
        <v>0</v>
      </c>
    </row>
    <row r="6" spans="1:13" ht="15">
      <c r="A6" s="1" t="s">
        <v>62</v>
      </c>
      <c r="B6" s="6" t="s">
        <v>16</v>
      </c>
      <c r="C6" s="7">
        <v>40209</v>
      </c>
      <c r="D6" s="8" t="s">
        <v>63</v>
      </c>
      <c r="E6" s="9">
        <v>4650</v>
      </c>
      <c r="F6" s="9">
        <v>5350</v>
      </c>
      <c r="G6" s="9">
        <v>0</v>
      </c>
      <c r="H6" s="6" t="s">
        <v>5</v>
      </c>
      <c r="I6" s="10" t="s">
        <v>22</v>
      </c>
      <c r="J6" s="38">
        <v>40367</v>
      </c>
      <c r="K6" s="60">
        <v>0.2</v>
      </c>
      <c r="L6" s="19">
        <f t="shared" si="0"/>
        <v>12000</v>
      </c>
      <c r="M6" s="19">
        <f t="shared" si="1"/>
        <v>0</v>
      </c>
    </row>
    <row r="7" spans="2:13" ht="15">
      <c r="B7" s="6" t="s">
        <v>17</v>
      </c>
      <c r="C7" s="7">
        <v>40209</v>
      </c>
      <c r="D7" s="8" t="s">
        <v>7</v>
      </c>
      <c r="E7" s="9">
        <v>0</v>
      </c>
      <c r="F7" s="9">
        <v>3500</v>
      </c>
      <c r="G7" s="9">
        <v>0</v>
      </c>
      <c r="H7" s="6" t="s">
        <v>5</v>
      </c>
      <c r="I7" s="10" t="s">
        <v>21</v>
      </c>
      <c r="J7" s="38">
        <v>40367</v>
      </c>
      <c r="K7" s="60">
        <v>0.2</v>
      </c>
      <c r="L7" s="19">
        <f t="shared" si="0"/>
        <v>4200</v>
      </c>
      <c r="M7" s="19">
        <f t="shared" si="1"/>
        <v>0</v>
      </c>
    </row>
    <row r="8" spans="2:13" ht="15">
      <c r="B8" s="6" t="s">
        <v>18</v>
      </c>
      <c r="C8" s="7">
        <v>40209</v>
      </c>
      <c r="D8" s="8" t="s">
        <v>7</v>
      </c>
      <c r="E8" s="9">
        <v>0</v>
      </c>
      <c r="F8" s="9">
        <v>3500</v>
      </c>
      <c r="G8" s="9">
        <v>0</v>
      </c>
      <c r="H8" s="6" t="s">
        <v>5</v>
      </c>
      <c r="I8" s="10" t="s">
        <v>21</v>
      </c>
      <c r="J8" s="38">
        <v>40367</v>
      </c>
      <c r="K8" s="60">
        <v>0.2</v>
      </c>
      <c r="L8" s="19">
        <f t="shared" si="0"/>
        <v>4200</v>
      </c>
      <c r="M8" s="19">
        <f t="shared" si="1"/>
        <v>0</v>
      </c>
    </row>
    <row r="9" spans="1:13" ht="15">
      <c r="A9" s="1" t="s">
        <v>69</v>
      </c>
      <c r="B9" s="6" t="s">
        <v>19</v>
      </c>
      <c r="C9" s="7">
        <v>40209</v>
      </c>
      <c r="D9" s="8" t="s">
        <v>27</v>
      </c>
      <c r="E9" s="9">
        <v>1098</v>
      </c>
      <c r="F9" s="9">
        <v>0</v>
      </c>
      <c r="G9" s="9">
        <v>0</v>
      </c>
      <c r="H9" s="6" t="s">
        <v>5</v>
      </c>
      <c r="I9" s="10" t="s">
        <v>21</v>
      </c>
      <c r="J9" s="39"/>
      <c r="K9" s="60">
        <v>0.2</v>
      </c>
      <c r="L9" s="19">
        <f t="shared" si="0"/>
        <v>1317.6</v>
      </c>
      <c r="M9" s="19">
        <f t="shared" si="1"/>
        <v>0</v>
      </c>
    </row>
    <row r="10" spans="1:13" ht="15">
      <c r="A10" s="1" t="s">
        <v>10</v>
      </c>
      <c r="B10" s="11" t="s">
        <v>20</v>
      </c>
      <c r="C10" s="12">
        <v>40225</v>
      </c>
      <c r="D10" s="13" t="s">
        <v>28</v>
      </c>
      <c r="E10" s="14">
        <v>0</v>
      </c>
      <c r="F10" s="14">
        <v>0</v>
      </c>
      <c r="G10" s="14">
        <v>159250</v>
      </c>
      <c r="H10" s="11" t="s">
        <v>29</v>
      </c>
      <c r="I10" s="15" t="s">
        <v>30</v>
      </c>
      <c r="J10" s="38">
        <v>40240</v>
      </c>
      <c r="K10" s="60">
        <v>0</v>
      </c>
      <c r="M10" s="19">
        <f>+G10*1</f>
        <v>159250</v>
      </c>
    </row>
    <row r="11" spans="1:13" ht="15">
      <c r="A11" s="1" t="s">
        <v>10</v>
      </c>
      <c r="B11" s="11" t="s">
        <v>31</v>
      </c>
      <c r="C11" s="12">
        <v>40225</v>
      </c>
      <c r="D11" s="13" t="s">
        <v>32</v>
      </c>
      <c r="E11" s="14">
        <v>0</v>
      </c>
      <c r="F11" s="14">
        <v>0</v>
      </c>
      <c r="G11" s="14">
        <v>10000</v>
      </c>
      <c r="H11" s="11" t="s">
        <v>29</v>
      </c>
      <c r="I11" s="15" t="s">
        <v>30</v>
      </c>
      <c r="J11" s="38">
        <v>40234</v>
      </c>
      <c r="K11" s="60">
        <v>0</v>
      </c>
      <c r="M11" s="19">
        <f>+G11*1</f>
        <v>10000</v>
      </c>
    </row>
    <row r="12" spans="1:13" ht="15">
      <c r="A12" s="1" t="s">
        <v>10</v>
      </c>
      <c r="B12" s="11" t="s">
        <v>86</v>
      </c>
      <c r="C12" s="12">
        <v>40234</v>
      </c>
      <c r="D12" s="13" t="s">
        <v>33</v>
      </c>
      <c r="E12" s="14">
        <v>0</v>
      </c>
      <c r="F12" s="14">
        <v>0</v>
      </c>
      <c r="G12" s="14">
        <v>12000</v>
      </c>
      <c r="H12" s="11" t="s">
        <v>29</v>
      </c>
      <c r="I12" s="15" t="s">
        <v>30</v>
      </c>
      <c r="J12" s="38">
        <v>40238</v>
      </c>
      <c r="K12" s="60">
        <v>0</v>
      </c>
      <c r="M12" s="19">
        <f>+G12*1</f>
        <v>12000</v>
      </c>
    </row>
    <row r="13" spans="1:13" ht="15">
      <c r="A13" s="1" t="s">
        <v>76</v>
      </c>
      <c r="B13" s="11" t="s">
        <v>87</v>
      </c>
      <c r="C13" s="12">
        <v>40237</v>
      </c>
      <c r="D13" s="13" t="s">
        <v>34</v>
      </c>
      <c r="E13" s="14">
        <v>0</v>
      </c>
      <c r="F13" s="14">
        <v>2500</v>
      </c>
      <c r="G13" s="14">
        <v>0</v>
      </c>
      <c r="H13" s="11" t="s">
        <v>3</v>
      </c>
      <c r="I13" s="15" t="s">
        <v>21</v>
      </c>
      <c r="J13" s="38">
        <v>40340</v>
      </c>
      <c r="K13" s="60">
        <v>0.2</v>
      </c>
      <c r="L13" s="19">
        <f t="shared" si="0"/>
        <v>3000</v>
      </c>
      <c r="M13" s="19">
        <f t="shared" si="1"/>
        <v>0</v>
      </c>
    </row>
    <row r="14" spans="1:13" ht="15">
      <c r="A14" s="1" t="s">
        <v>74</v>
      </c>
      <c r="B14" s="11" t="s">
        <v>88</v>
      </c>
      <c r="C14" s="12">
        <v>40237</v>
      </c>
      <c r="D14" s="13" t="s">
        <v>35</v>
      </c>
      <c r="E14" s="14">
        <v>0</v>
      </c>
      <c r="F14" s="14">
        <v>6500</v>
      </c>
      <c r="G14" s="14">
        <v>0</v>
      </c>
      <c r="H14" s="11" t="s">
        <v>5</v>
      </c>
      <c r="I14" s="15" t="s">
        <v>21</v>
      </c>
      <c r="J14" s="38">
        <v>40277</v>
      </c>
      <c r="K14" s="60">
        <v>0.2</v>
      </c>
      <c r="L14" s="19">
        <f t="shared" si="0"/>
        <v>7800</v>
      </c>
      <c r="M14" s="19">
        <f t="shared" si="1"/>
        <v>0</v>
      </c>
    </row>
    <row r="15" spans="1:13" ht="15">
      <c r="A15" s="1" t="s">
        <v>75</v>
      </c>
      <c r="B15" s="11" t="s">
        <v>89</v>
      </c>
      <c r="C15" s="12">
        <v>40237</v>
      </c>
      <c r="D15" s="13" t="s">
        <v>35</v>
      </c>
      <c r="E15" s="14">
        <v>0</v>
      </c>
      <c r="F15" s="14">
        <v>2000</v>
      </c>
      <c r="G15" s="14">
        <v>0</v>
      </c>
      <c r="H15" s="11" t="s">
        <v>5</v>
      </c>
      <c r="I15" s="15" t="s">
        <v>21</v>
      </c>
      <c r="J15" s="38">
        <v>40297</v>
      </c>
      <c r="K15" s="60">
        <v>0.2</v>
      </c>
      <c r="L15" s="19">
        <f t="shared" si="0"/>
        <v>2400</v>
      </c>
      <c r="M15" s="19">
        <f t="shared" si="1"/>
        <v>0</v>
      </c>
    </row>
    <row r="16" spans="1:13" ht="15">
      <c r="A16" s="1" t="s">
        <v>73</v>
      </c>
      <c r="B16" s="11" t="s">
        <v>90</v>
      </c>
      <c r="C16" s="12">
        <v>40237</v>
      </c>
      <c r="D16" s="13" t="s">
        <v>35</v>
      </c>
      <c r="E16" s="14">
        <v>0</v>
      </c>
      <c r="F16" s="14">
        <v>7000</v>
      </c>
      <c r="G16" s="14">
        <v>0</v>
      </c>
      <c r="H16" s="11" t="s">
        <v>5</v>
      </c>
      <c r="I16" s="15" t="s">
        <v>21</v>
      </c>
      <c r="J16" s="38">
        <v>40277</v>
      </c>
      <c r="K16" s="60">
        <v>0.2</v>
      </c>
      <c r="L16" s="19">
        <f t="shared" si="0"/>
        <v>8400</v>
      </c>
      <c r="M16" s="19">
        <f t="shared" si="1"/>
        <v>0</v>
      </c>
    </row>
    <row r="17" spans="1:13" ht="15">
      <c r="A17" s="1" t="s">
        <v>72</v>
      </c>
      <c r="B17" s="11" t="s">
        <v>91</v>
      </c>
      <c r="C17" s="12">
        <v>40237</v>
      </c>
      <c r="D17" s="13" t="s">
        <v>36</v>
      </c>
      <c r="E17" s="14">
        <v>0</v>
      </c>
      <c r="F17" s="14">
        <v>2500</v>
      </c>
      <c r="G17" s="14">
        <v>0</v>
      </c>
      <c r="H17" s="11" t="s">
        <v>5</v>
      </c>
      <c r="I17" s="15" t="s">
        <v>21</v>
      </c>
      <c r="J17" s="38">
        <v>40274</v>
      </c>
      <c r="K17" s="60">
        <v>0.2</v>
      </c>
      <c r="L17" s="19">
        <f t="shared" si="0"/>
        <v>3000</v>
      </c>
      <c r="M17" s="19">
        <f t="shared" si="1"/>
        <v>0</v>
      </c>
    </row>
    <row r="18" spans="1:13" ht="15">
      <c r="A18" s="1" t="s">
        <v>70</v>
      </c>
      <c r="B18" s="11" t="s">
        <v>92</v>
      </c>
      <c r="C18" s="12">
        <v>40237</v>
      </c>
      <c r="D18" s="13" t="s">
        <v>37</v>
      </c>
      <c r="E18" s="14">
        <v>1100</v>
      </c>
      <c r="F18" s="14">
        <v>2250</v>
      </c>
      <c r="G18" s="14">
        <v>0</v>
      </c>
      <c r="H18" s="11" t="s">
        <v>5</v>
      </c>
      <c r="I18" s="15" t="s">
        <v>22</v>
      </c>
      <c r="J18" s="38">
        <v>40367</v>
      </c>
      <c r="K18" s="60">
        <v>0.2</v>
      </c>
      <c r="L18" s="19">
        <f t="shared" si="0"/>
        <v>4020</v>
      </c>
      <c r="M18" s="19">
        <f t="shared" si="1"/>
        <v>0</v>
      </c>
    </row>
    <row r="19" spans="1:13" ht="15">
      <c r="A19" s="1" t="s">
        <v>68</v>
      </c>
      <c r="B19" s="11" t="s">
        <v>93</v>
      </c>
      <c r="C19" s="12">
        <v>40237</v>
      </c>
      <c r="D19" s="13" t="s">
        <v>38</v>
      </c>
      <c r="E19" s="14">
        <v>0</v>
      </c>
      <c r="F19" s="14">
        <v>43000</v>
      </c>
      <c r="G19" s="14">
        <v>0</v>
      </c>
      <c r="H19" s="11" t="s">
        <v>3</v>
      </c>
      <c r="I19" s="15" t="s">
        <v>21</v>
      </c>
      <c r="J19" s="38">
        <v>40368</v>
      </c>
      <c r="K19" s="60">
        <v>0.2</v>
      </c>
      <c r="L19" s="19">
        <f t="shared" si="0"/>
        <v>51600</v>
      </c>
      <c r="M19" s="19">
        <f t="shared" si="1"/>
        <v>0</v>
      </c>
    </row>
    <row r="20" spans="1:13" ht="15">
      <c r="A20" s="1" t="s">
        <v>67</v>
      </c>
      <c r="B20" s="11" t="s">
        <v>94</v>
      </c>
      <c r="C20" s="12">
        <v>40237</v>
      </c>
      <c r="D20" s="13" t="s">
        <v>26</v>
      </c>
      <c r="E20" s="14">
        <v>0</v>
      </c>
      <c r="F20" s="14">
        <v>3000</v>
      </c>
      <c r="G20" s="14">
        <v>0</v>
      </c>
      <c r="H20" s="11" t="s">
        <v>3</v>
      </c>
      <c r="I20" s="15" t="s">
        <v>21</v>
      </c>
      <c r="J20" s="38">
        <v>40359</v>
      </c>
      <c r="K20" s="60">
        <v>0.2</v>
      </c>
      <c r="L20" s="19">
        <f t="shared" si="0"/>
        <v>3600</v>
      </c>
      <c r="M20" s="19">
        <f t="shared" si="1"/>
        <v>0</v>
      </c>
    </row>
    <row r="21" spans="1:13" ht="15">
      <c r="A21" s="1" t="s">
        <v>61</v>
      </c>
      <c r="B21" s="11" t="s">
        <v>95</v>
      </c>
      <c r="C21" s="12">
        <v>40237</v>
      </c>
      <c r="D21" s="13" t="s">
        <v>39</v>
      </c>
      <c r="E21" s="14">
        <v>0</v>
      </c>
      <c r="F21" s="14">
        <v>12500</v>
      </c>
      <c r="G21" s="14">
        <v>0</v>
      </c>
      <c r="H21" s="11" t="s">
        <v>3</v>
      </c>
      <c r="I21" s="15" t="s">
        <v>21</v>
      </c>
      <c r="J21" s="38">
        <v>40268</v>
      </c>
      <c r="K21" s="60">
        <v>0.2</v>
      </c>
      <c r="L21" s="19">
        <f t="shared" si="0"/>
        <v>15000</v>
      </c>
      <c r="M21" s="19">
        <f t="shared" si="1"/>
        <v>0</v>
      </c>
    </row>
    <row r="22" spans="1:13" ht="15">
      <c r="A22" s="1" t="s">
        <v>10</v>
      </c>
      <c r="B22" s="6" t="s">
        <v>96</v>
      </c>
      <c r="C22" s="7">
        <v>40268</v>
      </c>
      <c r="D22" s="8" t="s">
        <v>33</v>
      </c>
      <c r="E22" s="9">
        <v>0</v>
      </c>
      <c r="F22" s="9">
        <v>0</v>
      </c>
      <c r="G22" s="9">
        <v>11000</v>
      </c>
      <c r="H22" s="6" t="s">
        <v>29</v>
      </c>
      <c r="I22" s="10" t="s">
        <v>30</v>
      </c>
      <c r="J22" s="38">
        <v>40269</v>
      </c>
      <c r="K22" s="60">
        <v>0</v>
      </c>
      <c r="M22" s="19">
        <f>+G22*1</f>
        <v>11000</v>
      </c>
    </row>
    <row r="23" spans="1:13" ht="15">
      <c r="A23" s="1" t="s">
        <v>10</v>
      </c>
      <c r="B23" s="6" t="s">
        <v>97</v>
      </c>
      <c r="C23" s="7">
        <v>40268</v>
      </c>
      <c r="D23" s="8" t="s">
        <v>52</v>
      </c>
      <c r="E23" s="9">
        <v>0</v>
      </c>
      <c r="F23" s="9">
        <v>0</v>
      </c>
      <c r="G23" s="9">
        <v>105000</v>
      </c>
      <c r="H23" s="6" t="s">
        <v>29</v>
      </c>
      <c r="I23" s="10" t="s">
        <v>30</v>
      </c>
      <c r="J23" s="39"/>
      <c r="K23" s="60">
        <v>0.2</v>
      </c>
      <c r="M23" s="19">
        <f t="shared" si="1"/>
        <v>126000</v>
      </c>
    </row>
    <row r="24" spans="2:13" ht="15">
      <c r="B24" s="6" t="s">
        <v>98</v>
      </c>
      <c r="C24" s="7">
        <v>40268</v>
      </c>
      <c r="D24" s="8" t="s">
        <v>53</v>
      </c>
      <c r="E24" s="9">
        <v>0</v>
      </c>
      <c r="F24" s="9">
        <v>500</v>
      </c>
      <c r="G24" s="9">
        <v>0</v>
      </c>
      <c r="H24" s="6" t="s">
        <v>5</v>
      </c>
      <c r="I24" s="10" t="s">
        <v>21</v>
      </c>
      <c r="J24" s="38">
        <v>40268</v>
      </c>
      <c r="K24" s="60">
        <v>0.2</v>
      </c>
      <c r="L24" s="19">
        <f t="shared" si="0"/>
        <v>600</v>
      </c>
      <c r="M24" s="19">
        <f t="shared" si="1"/>
        <v>0</v>
      </c>
    </row>
    <row r="25" spans="1:13" ht="15">
      <c r="A25" s="1" t="s">
        <v>80</v>
      </c>
      <c r="B25" s="6" t="s">
        <v>99</v>
      </c>
      <c r="C25" s="7">
        <v>40268</v>
      </c>
      <c r="D25" s="8" t="s">
        <v>54</v>
      </c>
      <c r="E25" s="9">
        <v>21350</v>
      </c>
      <c r="F25" s="9">
        <v>0</v>
      </c>
      <c r="G25" s="9">
        <v>0</v>
      </c>
      <c r="H25" s="6" t="s">
        <v>3</v>
      </c>
      <c r="I25" s="10" t="s">
        <v>13</v>
      </c>
      <c r="J25" s="38">
        <v>40316</v>
      </c>
      <c r="K25" s="60">
        <v>0.2</v>
      </c>
      <c r="L25" s="19">
        <f t="shared" si="0"/>
        <v>25620</v>
      </c>
      <c r="M25" s="19">
        <f t="shared" si="1"/>
        <v>0</v>
      </c>
    </row>
    <row r="26" spans="1:13" ht="15">
      <c r="A26" s="1" t="s">
        <v>79</v>
      </c>
      <c r="B26" s="6" t="s">
        <v>100</v>
      </c>
      <c r="C26" s="7">
        <v>40268</v>
      </c>
      <c r="D26" s="8" t="s">
        <v>55</v>
      </c>
      <c r="E26" s="9">
        <v>10000</v>
      </c>
      <c r="F26" s="9">
        <v>0</v>
      </c>
      <c r="G26" s="9">
        <v>0</v>
      </c>
      <c r="H26" s="6" t="s">
        <v>3</v>
      </c>
      <c r="I26" s="10" t="s">
        <v>13</v>
      </c>
      <c r="J26" s="39"/>
      <c r="K26" s="60">
        <v>0.2</v>
      </c>
      <c r="L26" s="19">
        <f t="shared" si="0"/>
        <v>12000</v>
      </c>
      <c r="M26" s="19">
        <f t="shared" si="1"/>
        <v>0</v>
      </c>
    </row>
    <row r="27" spans="1:13" ht="15">
      <c r="A27" s="1" t="s">
        <v>77</v>
      </c>
      <c r="B27" s="6" t="s">
        <v>101</v>
      </c>
      <c r="C27" s="7">
        <v>40268</v>
      </c>
      <c r="D27" s="8" t="s">
        <v>56</v>
      </c>
      <c r="E27" s="9">
        <v>0</v>
      </c>
      <c r="F27" s="9">
        <v>8000</v>
      </c>
      <c r="G27" s="9">
        <v>0</v>
      </c>
      <c r="H27" s="6" t="s">
        <v>3</v>
      </c>
      <c r="I27" s="10" t="s">
        <v>21</v>
      </c>
      <c r="J27" s="38">
        <v>40359</v>
      </c>
      <c r="K27" s="60">
        <v>0.2</v>
      </c>
      <c r="L27" s="19">
        <f t="shared" si="0"/>
        <v>9600</v>
      </c>
      <c r="M27" s="19">
        <f t="shared" si="1"/>
        <v>0</v>
      </c>
    </row>
    <row r="28" spans="1:13" ht="15">
      <c r="A28" s="1" t="s">
        <v>78</v>
      </c>
      <c r="B28" s="6" t="s">
        <v>102</v>
      </c>
      <c r="C28" s="7">
        <v>40268</v>
      </c>
      <c r="D28" s="8" t="s">
        <v>57</v>
      </c>
      <c r="E28" s="9">
        <v>0</v>
      </c>
      <c r="F28" s="9">
        <v>12000</v>
      </c>
      <c r="G28" s="9">
        <v>0</v>
      </c>
      <c r="H28" s="6" t="s">
        <v>5</v>
      </c>
      <c r="I28" s="10" t="s">
        <v>21</v>
      </c>
      <c r="J28" s="39"/>
      <c r="K28" s="60">
        <v>0.2</v>
      </c>
      <c r="L28" s="19">
        <f t="shared" si="0"/>
        <v>14400</v>
      </c>
      <c r="M28" s="19">
        <f t="shared" si="1"/>
        <v>0</v>
      </c>
    </row>
    <row r="29" spans="2:13" ht="15">
      <c r="B29" s="6" t="s">
        <v>103</v>
      </c>
      <c r="C29" s="7">
        <v>40268</v>
      </c>
      <c r="D29" s="8" t="s">
        <v>58</v>
      </c>
      <c r="E29" s="9">
        <v>3050</v>
      </c>
      <c r="F29" s="9">
        <v>0</v>
      </c>
      <c r="G29" s="9">
        <v>0</v>
      </c>
      <c r="H29" s="6" t="s">
        <v>5</v>
      </c>
      <c r="I29" s="10" t="s">
        <v>13</v>
      </c>
      <c r="J29" s="38">
        <v>40311</v>
      </c>
      <c r="K29" s="60">
        <v>0.2</v>
      </c>
      <c r="L29" s="19">
        <f t="shared" si="0"/>
        <v>3660</v>
      </c>
      <c r="M29" s="19">
        <f t="shared" si="1"/>
        <v>0</v>
      </c>
    </row>
    <row r="30" spans="1:13" ht="15">
      <c r="A30" s="1" t="s">
        <v>64</v>
      </c>
      <c r="B30" s="6" t="s">
        <v>104</v>
      </c>
      <c r="C30" s="7">
        <v>40268</v>
      </c>
      <c r="D30" s="8" t="s">
        <v>60</v>
      </c>
      <c r="E30" s="9">
        <v>0</v>
      </c>
      <c r="F30" s="9">
        <v>5000</v>
      </c>
      <c r="G30" s="9">
        <v>0</v>
      </c>
      <c r="H30" s="6" t="s">
        <v>5</v>
      </c>
      <c r="I30" s="10" t="s">
        <v>21</v>
      </c>
      <c r="J30" s="39"/>
      <c r="K30" s="60">
        <v>0.2</v>
      </c>
      <c r="L30" s="19">
        <f t="shared" si="0"/>
        <v>6000</v>
      </c>
      <c r="M30" s="19">
        <f t="shared" si="1"/>
        <v>0</v>
      </c>
    </row>
    <row r="31" spans="1:13" ht="15">
      <c r="A31" s="1" t="s">
        <v>71</v>
      </c>
      <c r="B31" s="6" t="s">
        <v>105</v>
      </c>
      <c r="C31" s="7">
        <v>40268</v>
      </c>
      <c r="D31" s="8" t="s">
        <v>59</v>
      </c>
      <c r="E31" s="9">
        <v>12000</v>
      </c>
      <c r="F31" s="9">
        <v>0</v>
      </c>
      <c r="G31" s="9">
        <v>0</v>
      </c>
      <c r="H31" s="6" t="s">
        <v>5</v>
      </c>
      <c r="I31" s="10" t="s">
        <v>13</v>
      </c>
      <c r="J31" s="38">
        <v>40399</v>
      </c>
      <c r="K31" s="60">
        <v>0.2</v>
      </c>
      <c r="L31" s="19">
        <f t="shared" si="0"/>
        <v>14400</v>
      </c>
      <c r="M31" s="19">
        <f t="shared" si="1"/>
        <v>0</v>
      </c>
    </row>
    <row r="32" spans="1:13" ht="15">
      <c r="A32" s="1" t="s">
        <v>78</v>
      </c>
      <c r="B32" s="6" t="s">
        <v>106</v>
      </c>
      <c r="C32" s="7">
        <v>40268</v>
      </c>
      <c r="D32" s="8" t="s">
        <v>57</v>
      </c>
      <c r="E32" s="9">
        <v>0</v>
      </c>
      <c r="F32" s="9">
        <v>18000</v>
      </c>
      <c r="G32" s="9">
        <v>0</v>
      </c>
      <c r="H32" s="6" t="s">
        <v>5</v>
      </c>
      <c r="I32" s="10" t="s">
        <v>21</v>
      </c>
      <c r="J32" s="39"/>
      <c r="K32" s="60">
        <v>0.2</v>
      </c>
      <c r="L32" s="19">
        <f t="shared" si="0"/>
        <v>21600</v>
      </c>
      <c r="M32" s="19">
        <f t="shared" si="1"/>
        <v>0</v>
      </c>
    </row>
    <row r="33" spans="1:13" ht="15">
      <c r="A33" s="1" t="s">
        <v>73</v>
      </c>
      <c r="B33" s="11" t="s">
        <v>40</v>
      </c>
      <c r="C33" s="12">
        <v>40280</v>
      </c>
      <c r="D33" s="13" t="s">
        <v>35</v>
      </c>
      <c r="E33" s="14">
        <v>0</v>
      </c>
      <c r="F33" s="14">
        <v>7000</v>
      </c>
      <c r="G33" s="14">
        <v>0</v>
      </c>
      <c r="H33" s="11" t="s">
        <v>5</v>
      </c>
      <c r="I33" s="15" t="s">
        <v>21</v>
      </c>
      <c r="J33" s="38">
        <v>40359</v>
      </c>
      <c r="K33" s="60">
        <v>0.2</v>
      </c>
      <c r="L33" s="19">
        <f t="shared" si="0"/>
        <v>8400</v>
      </c>
      <c r="M33" s="19">
        <f t="shared" si="1"/>
        <v>0</v>
      </c>
    </row>
    <row r="34" spans="2:13" ht="15">
      <c r="B34" s="11" t="s">
        <v>41</v>
      </c>
      <c r="C34" s="12">
        <v>40298</v>
      </c>
      <c r="D34" s="13" t="s">
        <v>82</v>
      </c>
      <c r="E34" s="14">
        <v>6300</v>
      </c>
      <c r="F34" s="14">
        <v>0</v>
      </c>
      <c r="G34" s="14">
        <v>0</v>
      </c>
      <c r="H34" s="11" t="s">
        <v>3</v>
      </c>
      <c r="I34" s="15" t="s">
        <v>13</v>
      </c>
      <c r="J34" s="39"/>
      <c r="K34" s="60">
        <v>0.2</v>
      </c>
      <c r="L34" s="19">
        <f t="shared" si="0"/>
        <v>7560</v>
      </c>
      <c r="M34" s="19">
        <f t="shared" si="1"/>
        <v>0</v>
      </c>
    </row>
    <row r="35" spans="2:13" ht="15">
      <c r="B35" s="11" t="s">
        <v>42</v>
      </c>
      <c r="C35" s="12">
        <v>40298</v>
      </c>
      <c r="D35" s="13" t="s">
        <v>83</v>
      </c>
      <c r="E35" s="14">
        <v>0</v>
      </c>
      <c r="F35" s="14">
        <v>1000</v>
      </c>
      <c r="G35" s="14">
        <v>0</v>
      </c>
      <c r="H35" s="11" t="s">
        <v>5</v>
      </c>
      <c r="I35" s="15" t="s">
        <v>21</v>
      </c>
      <c r="J35" s="38">
        <v>40319</v>
      </c>
      <c r="K35" s="60">
        <v>0.2</v>
      </c>
      <c r="L35" s="19">
        <f t="shared" si="0"/>
        <v>1200</v>
      </c>
      <c r="M35" s="19">
        <f t="shared" si="1"/>
        <v>0</v>
      </c>
    </row>
    <row r="36" spans="2:13" ht="15">
      <c r="B36" s="11" t="s">
        <v>107</v>
      </c>
      <c r="C36" s="12">
        <v>40298</v>
      </c>
      <c r="D36" s="13" t="s">
        <v>58</v>
      </c>
      <c r="E36" s="14">
        <v>14300</v>
      </c>
      <c r="F36" s="14">
        <v>7700</v>
      </c>
      <c r="G36" s="14">
        <v>0</v>
      </c>
      <c r="H36" s="11" t="s">
        <v>5</v>
      </c>
      <c r="I36" s="15" t="s">
        <v>22</v>
      </c>
      <c r="J36" s="38">
        <v>40343</v>
      </c>
      <c r="K36" s="60">
        <v>0.2</v>
      </c>
      <c r="L36" s="19">
        <f t="shared" si="0"/>
        <v>26400</v>
      </c>
      <c r="M36" s="19">
        <f t="shared" si="1"/>
        <v>0</v>
      </c>
    </row>
    <row r="37" spans="2:13" ht="15">
      <c r="B37" s="11" t="s">
        <v>43</v>
      </c>
      <c r="C37" s="12">
        <v>40298</v>
      </c>
      <c r="D37" s="13" t="s">
        <v>84</v>
      </c>
      <c r="E37" s="14">
        <v>0</v>
      </c>
      <c r="F37" s="14">
        <v>0</v>
      </c>
      <c r="G37" s="14">
        <v>216000</v>
      </c>
      <c r="H37" s="11" t="s">
        <v>29</v>
      </c>
      <c r="I37" s="15" t="s">
        <v>85</v>
      </c>
      <c r="J37" s="38">
        <v>40319</v>
      </c>
      <c r="K37" s="60">
        <v>0</v>
      </c>
      <c r="M37" s="19">
        <f>+G37*1</f>
        <v>216000</v>
      </c>
    </row>
    <row r="38" spans="2:13" ht="15">
      <c r="B38" s="6" t="s">
        <v>108</v>
      </c>
      <c r="C38" s="7">
        <v>40329</v>
      </c>
      <c r="D38" s="8" t="s">
        <v>26</v>
      </c>
      <c r="E38" s="9">
        <v>0</v>
      </c>
      <c r="F38" s="9">
        <v>11000</v>
      </c>
      <c r="G38" s="9">
        <v>0</v>
      </c>
      <c r="H38" s="6" t="s">
        <v>3</v>
      </c>
      <c r="I38" s="10" t="s">
        <v>21</v>
      </c>
      <c r="J38" s="38">
        <v>40359</v>
      </c>
      <c r="K38" s="60">
        <v>0.2</v>
      </c>
      <c r="L38" s="19">
        <f t="shared" si="0"/>
        <v>13200</v>
      </c>
      <c r="M38" s="19">
        <f t="shared" si="1"/>
        <v>0</v>
      </c>
    </row>
    <row r="39" spans="2:13" ht="15">
      <c r="B39" s="6" t="s">
        <v>44</v>
      </c>
      <c r="C39" s="7">
        <v>40329</v>
      </c>
      <c r="D39" s="8" t="s">
        <v>109</v>
      </c>
      <c r="E39" s="9">
        <v>553</v>
      </c>
      <c r="F39" s="9">
        <v>0</v>
      </c>
      <c r="G39" s="9">
        <v>0</v>
      </c>
      <c r="H39" s="6" t="s">
        <v>5</v>
      </c>
      <c r="I39" s="10" t="s">
        <v>13</v>
      </c>
      <c r="J39" s="38">
        <v>40392</v>
      </c>
      <c r="K39" s="60">
        <v>0.2</v>
      </c>
      <c r="L39" s="19">
        <f t="shared" si="0"/>
        <v>663.6</v>
      </c>
      <c r="M39" s="19">
        <f t="shared" si="1"/>
        <v>0</v>
      </c>
    </row>
    <row r="40" spans="2:13" ht="15">
      <c r="B40" s="6" t="s">
        <v>45</v>
      </c>
      <c r="C40" s="7">
        <v>40329</v>
      </c>
      <c r="D40" s="8" t="s">
        <v>24</v>
      </c>
      <c r="E40" s="9">
        <v>43410</v>
      </c>
      <c r="F40" s="9">
        <v>0</v>
      </c>
      <c r="G40" s="9">
        <v>0</v>
      </c>
      <c r="H40" s="6" t="s">
        <v>3</v>
      </c>
      <c r="I40" s="10" t="s">
        <v>13</v>
      </c>
      <c r="J40" s="38">
        <v>40392</v>
      </c>
      <c r="K40" s="60">
        <v>0.2</v>
      </c>
      <c r="L40" s="19">
        <f t="shared" si="0"/>
        <v>52092</v>
      </c>
      <c r="M40" s="19">
        <f t="shared" si="1"/>
        <v>0</v>
      </c>
    </row>
    <row r="41" spans="2:13" ht="15">
      <c r="B41" s="6" t="s">
        <v>46</v>
      </c>
      <c r="C41" s="7">
        <v>40329</v>
      </c>
      <c r="D41" s="8" t="s">
        <v>110</v>
      </c>
      <c r="E41" s="9">
        <v>20700</v>
      </c>
      <c r="F41" s="9">
        <v>500</v>
      </c>
      <c r="G41" s="9">
        <v>0</v>
      </c>
      <c r="H41" s="6" t="s">
        <v>3</v>
      </c>
      <c r="I41" s="10" t="s">
        <v>22</v>
      </c>
      <c r="J41" s="39"/>
      <c r="K41" s="60">
        <v>0.2</v>
      </c>
      <c r="L41" s="19">
        <f t="shared" si="0"/>
        <v>25440</v>
      </c>
      <c r="M41" s="19">
        <f t="shared" si="1"/>
        <v>0</v>
      </c>
    </row>
    <row r="42" spans="2:13" ht="15">
      <c r="B42" s="6" t="s">
        <v>47</v>
      </c>
      <c r="C42" s="7">
        <v>40329</v>
      </c>
      <c r="D42" s="8" t="s">
        <v>111</v>
      </c>
      <c r="E42" s="9">
        <v>2697</v>
      </c>
      <c r="F42" s="9">
        <v>1800</v>
      </c>
      <c r="G42" s="9">
        <v>0</v>
      </c>
      <c r="H42" s="6" t="s">
        <v>5</v>
      </c>
      <c r="I42" s="10" t="s">
        <v>22</v>
      </c>
      <c r="J42" s="39"/>
      <c r="K42" s="60">
        <v>0.2</v>
      </c>
      <c r="L42" s="19">
        <f t="shared" si="0"/>
        <v>5396.4</v>
      </c>
      <c r="M42" s="19">
        <f t="shared" si="1"/>
        <v>0</v>
      </c>
    </row>
    <row r="43" spans="2:13" ht="15">
      <c r="B43" s="6" t="s">
        <v>48</v>
      </c>
      <c r="C43" s="7">
        <v>40329</v>
      </c>
      <c r="D43" s="8" t="s">
        <v>35</v>
      </c>
      <c r="E43" s="9">
        <v>3990</v>
      </c>
      <c r="F43" s="9">
        <v>9750</v>
      </c>
      <c r="G43" s="9">
        <v>0</v>
      </c>
      <c r="H43" s="6" t="s">
        <v>5</v>
      </c>
      <c r="I43" s="10" t="s">
        <v>22</v>
      </c>
      <c r="J43" s="38">
        <v>40392</v>
      </c>
      <c r="K43" s="60">
        <v>0.2</v>
      </c>
      <c r="L43" s="19">
        <f t="shared" si="0"/>
        <v>16488</v>
      </c>
      <c r="M43" s="19">
        <f t="shared" si="1"/>
        <v>0</v>
      </c>
    </row>
    <row r="44" spans="2:11" ht="15">
      <c r="B44" s="11" t="s">
        <v>49</v>
      </c>
      <c r="C44" s="12">
        <v>40333</v>
      </c>
      <c r="D44" s="13" t="s">
        <v>112</v>
      </c>
      <c r="E44" s="14">
        <v>0</v>
      </c>
      <c r="F44" s="14">
        <v>0</v>
      </c>
      <c r="G44" s="14">
        <v>218000</v>
      </c>
      <c r="H44" s="11" t="s">
        <v>29</v>
      </c>
      <c r="I44" s="15" t="s">
        <v>85</v>
      </c>
      <c r="J44" s="39"/>
      <c r="K44" s="60">
        <v>0.2</v>
      </c>
    </row>
    <row r="45" spans="2:13" ht="15">
      <c r="B45" s="11" t="s">
        <v>50</v>
      </c>
      <c r="C45" s="12">
        <v>40337</v>
      </c>
      <c r="D45" s="13" t="s">
        <v>113</v>
      </c>
      <c r="E45" s="14">
        <v>224</v>
      </c>
      <c r="F45" s="14">
        <v>0</v>
      </c>
      <c r="G45" s="14">
        <v>0</v>
      </c>
      <c r="H45" s="11" t="s">
        <v>5</v>
      </c>
      <c r="I45" s="15" t="s">
        <v>13</v>
      </c>
      <c r="J45" s="38">
        <v>40337</v>
      </c>
      <c r="K45" s="60">
        <v>0.2</v>
      </c>
      <c r="L45" s="19">
        <f t="shared" si="0"/>
        <v>268.8</v>
      </c>
      <c r="M45" s="19">
        <f t="shared" si="1"/>
        <v>0</v>
      </c>
    </row>
    <row r="46" spans="2:13" ht="15">
      <c r="B46" s="11" t="s">
        <v>51</v>
      </c>
      <c r="C46" s="12">
        <v>40359</v>
      </c>
      <c r="D46" s="13" t="s">
        <v>114</v>
      </c>
      <c r="E46" s="14">
        <v>6032.5</v>
      </c>
      <c r="F46" s="14">
        <v>0</v>
      </c>
      <c r="G46" s="14">
        <v>0</v>
      </c>
      <c r="H46" s="11" t="s">
        <v>5</v>
      </c>
      <c r="I46" s="15" t="s">
        <v>13</v>
      </c>
      <c r="J46" s="39"/>
      <c r="K46" s="60">
        <v>0.2</v>
      </c>
      <c r="L46" s="19">
        <f t="shared" si="0"/>
        <v>7239</v>
      </c>
      <c r="M46" s="19">
        <f t="shared" si="1"/>
        <v>0</v>
      </c>
    </row>
    <row r="47" spans="2:13" ht="15">
      <c r="B47" s="11" t="s">
        <v>115</v>
      </c>
      <c r="C47" s="12">
        <v>40359</v>
      </c>
      <c r="D47" s="16" t="s">
        <v>35</v>
      </c>
      <c r="E47" s="14">
        <v>0</v>
      </c>
      <c r="F47" s="14">
        <v>7500</v>
      </c>
      <c r="G47" s="14">
        <v>0</v>
      </c>
      <c r="H47" s="17" t="s">
        <v>5</v>
      </c>
      <c r="I47" s="15" t="s">
        <v>21</v>
      </c>
      <c r="J47" s="38">
        <v>40422</v>
      </c>
      <c r="K47" s="60">
        <v>0.2</v>
      </c>
      <c r="L47" s="19">
        <f t="shared" si="0"/>
        <v>9000</v>
      </c>
      <c r="M47" s="19">
        <f t="shared" si="1"/>
        <v>0</v>
      </c>
    </row>
    <row r="48" spans="2:13" ht="15">
      <c r="B48" s="11" t="s">
        <v>116</v>
      </c>
      <c r="C48" s="12">
        <v>40359</v>
      </c>
      <c r="D48" s="13" t="s">
        <v>82</v>
      </c>
      <c r="E48" s="14">
        <v>9450</v>
      </c>
      <c r="F48" s="14">
        <v>0</v>
      </c>
      <c r="G48" s="14">
        <v>0</v>
      </c>
      <c r="H48" s="11" t="s">
        <v>3</v>
      </c>
      <c r="I48" s="15" t="s">
        <v>13</v>
      </c>
      <c r="J48" s="39"/>
      <c r="K48" s="60">
        <v>0.2</v>
      </c>
      <c r="L48" s="19">
        <f t="shared" si="0"/>
        <v>11340</v>
      </c>
      <c r="M48" s="19">
        <f t="shared" si="1"/>
        <v>0</v>
      </c>
    </row>
    <row r="49" spans="2:13" ht="15">
      <c r="B49" s="11" t="s">
        <v>117</v>
      </c>
      <c r="C49" s="12">
        <v>40359</v>
      </c>
      <c r="D49" s="13" t="s">
        <v>114</v>
      </c>
      <c r="E49" s="14">
        <v>8500</v>
      </c>
      <c r="F49" s="14">
        <v>1250</v>
      </c>
      <c r="G49" s="14">
        <v>0</v>
      </c>
      <c r="H49" s="11" t="s">
        <v>5</v>
      </c>
      <c r="I49" s="15" t="s">
        <v>13</v>
      </c>
      <c r="J49" s="39"/>
      <c r="K49" s="60">
        <v>0.2</v>
      </c>
      <c r="L49" s="19">
        <f t="shared" si="0"/>
        <v>11700</v>
      </c>
      <c r="M49" s="19">
        <f t="shared" si="1"/>
        <v>0</v>
      </c>
    </row>
    <row r="50" spans="2:13" ht="15">
      <c r="B50" s="11" t="s">
        <v>118</v>
      </c>
      <c r="C50" s="12">
        <v>40359</v>
      </c>
      <c r="D50" s="13" t="s">
        <v>120</v>
      </c>
      <c r="E50" s="14">
        <v>20000</v>
      </c>
      <c r="F50" s="14">
        <v>5000</v>
      </c>
      <c r="G50" s="14">
        <v>0</v>
      </c>
      <c r="H50" s="11" t="s">
        <v>3</v>
      </c>
      <c r="I50" s="15" t="s">
        <v>13</v>
      </c>
      <c r="J50" s="39"/>
      <c r="K50" s="60">
        <v>0.2</v>
      </c>
      <c r="L50" s="19">
        <f t="shared" si="0"/>
        <v>30000</v>
      </c>
      <c r="M50" s="19">
        <f t="shared" si="1"/>
        <v>0</v>
      </c>
    </row>
    <row r="51" spans="2:13" ht="15">
      <c r="B51" s="11" t="s">
        <v>119</v>
      </c>
      <c r="C51" s="12">
        <v>40359</v>
      </c>
      <c r="D51" s="13" t="s">
        <v>122</v>
      </c>
      <c r="E51" s="14">
        <v>0</v>
      </c>
      <c r="F51" s="14">
        <v>0</v>
      </c>
      <c r="G51" s="14">
        <v>16000</v>
      </c>
      <c r="H51" s="11" t="s">
        <v>29</v>
      </c>
      <c r="I51" s="15" t="s">
        <v>85</v>
      </c>
      <c r="J51" s="38">
        <v>40361</v>
      </c>
      <c r="K51" s="60">
        <v>0.2</v>
      </c>
      <c r="M51" s="19">
        <f t="shared" si="1"/>
        <v>19200</v>
      </c>
    </row>
    <row r="52" spans="2:13" ht="15">
      <c r="B52" s="11" t="s">
        <v>121</v>
      </c>
      <c r="C52" s="12">
        <v>40359</v>
      </c>
      <c r="D52" s="13" t="s">
        <v>122</v>
      </c>
      <c r="E52" s="14">
        <v>0</v>
      </c>
      <c r="F52" s="14">
        <v>0</v>
      </c>
      <c r="G52" s="14">
        <v>69000</v>
      </c>
      <c r="H52" s="11" t="s">
        <v>29</v>
      </c>
      <c r="I52" s="15" t="s">
        <v>85</v>
      </c>
      <c r="J52" s="39"/>
      <c r="K52" s="60">
        <v>0.2</v>
      </c>
      <c r="M52" s="19">
        <f t="shared" si="1"/>
        <v>82800</v>
      </c>
    </row>
    <row r="53" spans="2:13" ht="15">
      <c r="B53" s="11" t="s">
        <v>123</v>
      </c>
      <c r="C53" s="12">
        <v>40359</v>
      </c>
      <c r="D53" s="13" t="s">
        <v>56</v>
      </c>
      <c r="E53" s="14">
        <v>0</v>
      </c>
      <c r="F53" s="14">
        <v>12000</v>
      </c>
      <c r="G53" s="14">
        <v>0</v>
      </c>
      <c r="H53" s="11" t="s">
        <v>3</v>
      </c>
      <c r="I53" s="15" t="s">
        <v>21</v>
      </c>
      <c r="J53" s="38">
        <v>40431</v>
      </c>
      <c r="K53" s="60">
        <v>0.2</v>
      </c>
      <c r="L53" s="19">
        <f t="shared" si="0"/>
        <v>14400</v>
      </c>
      <c r="M53" s="19">
        <f t="shared" si="1"/>
        <v>0</v>
      </c>
    </row>
    <row r="54" spans="2:13" ht="15">
      <c r="B54" s="11" t="s">
        <v>124</v>
      </c>
      <c r="C54" s="12">
        <v>40359</v>
      </c>
      <c r="D54" s="13" t="s">
        <v>23</v>
      </c>
      <c r="E54" s="14">
        <v>0</v>
      </c>
      <c r="F54" s="14">
        <v>37000</v>
      </c>
      <c r="G54" s="14">
        <v>0</v>
      </c>
      <c r="H54" s="11" t="s">
        <v>3</v>
      </c>
      <c r="I54" s="15" t="s">
        <v>13</v>
      </c>
      <c r="J54" s="39"/>
      <c r="K54" s="60">
        <v>0.2</v>
      </c>
      <c r="L54" s="19">
        <f t="shared" si="0"/>
        <v>44400</v>
      </c>
      <c r="M54" s="19">
        <f t="shared" si="1"/>
        <v>0</v>
      </c>
    </row>
    <row r="55" spans="2:13" ht="15">
      <c r="B55" s="11" t="s">
        <v>125</v>
      </c>
      <c r="C55" s="12">
        <v>40359</v>
      </c>
      <c r="D55" s="13" t="s">
        <v>35</v>
      </c>
      <c r="E55" s="14">
        <v>8650</v>
      </c>
      <c r="F55" s="14">
        <v>0</v>
      </c>
      <c r="G55" s="14">
        <v>0</v>
      </c>
      <c r="H55" s="11" t="s">
        <v>5</v>
      </c>
      <c r="I55" s="15" t="s">
        <v>13</v>
      </c>
      <c r="J55" s="38">
        <v>40422</v>
      </c>
      <c r="K55" s="60">
        <v>0.2</v>
      </c>
      <c r="L55" s="19">
        <f t="shared" si="0"/>
        <v>10380</v>
      </c>
      <c r="M55" s="19">
        <f t="shared" si="1"/>
        <v>0</v>
      </c>
    </row>
    <row r="56" spans="2:13" ht="15.75" customHeight="1">
      <c r="B56" s="11" t="s">
        <v>126</v>
      </c>
      <c r="C56" s="12">
        <v>40359</v>
      </c>
      <c r="D56" s="13" t="s">
        <v>24</v>
      </c>
      <c r="E56" s="18">
        <v>38000</v>
      </c>
      <c r="F56" s="18">
        <v>0</v>
      </c>
      <c r="G56" s="14">
        <v>0</v>
      </c>
      <c r="H56" s="13" t="s">
        <v>3</v>
      </c>
      <c r="I56" s="15" t="s">
        <v>13</v>
      </c>
      <c r="J56" s="39"/>
      <c r="K56" s="60">
        <v>0.2</v>
      </c>
      <c r="L56" s="19">
        <f t="shared" si="0"/>
        <v>45600</v>
      </c>
      <c r="M56" s="19">
        <f t="shared" si="1"/>
        <v>0</v>
      </c>
    </row>
    <row r="57" spans="2:13" ht="15">
      <c r="B57" s="11" t="s">
        <v>127</v>
      </c>
      <c r="C57" s="12">
        <v>40359</v>
      </c>
      <c r="D57" s="13" t="s">
        <v>24</v>
      </c>
      <c r="E57" s="18">
        <v>0</v>
      </c>
      <c r="F57" s="18">
        <v>24000</v>
      </c>
      <c r="G57" s="14">
        <v>0</v>
      </c>
      <c r="H57" s="13" t="s">
        <v>3</v>
      </c>
      <c r="I57" s="15" t="s">
        <v>13</v>
      </c>
      <c r="J57" s="38">
        <v>40430</v>
      </c>
      <c r="K57" s="60">
        <v>0.2</v>
      </c>
      <c r="L57" s="19">
        <f t="shared" si="0"/>
        <v>28800</v>
      </c>
      <c r="M57" s="19">
        <f t="shared" si="1"/>
        <v>0</v>
      </c>
    </row>
    <row r="58" spans="2:13" ht="15">
      <c r="B58" s="21" t="s">
        <v>128</v>
      </c>
      <c r="C58" s="22">
        <v>40375</v>
      </c>
      <c r="D58" s="23" t="s">
        <v>35</v>
      </c>
      <c r="E58" s="24">
        <v>0</v>
      </c>
      <c r="F58" s="24">
        <v>7000</v>
      </c>
      <c r="G58" s="24">
        <v>0</v>
      </c>
      <c r="H58" s="23" t="s">
        <v>5</v>
      </c>
      <c r="I58" s="25" t="s">
        <v>21</v>
      </c>
      <c r="J58" s="38">
        <v>40422</v>
      </c>
      <c r="K58" s="60">
        <v>0.2</v>
      </c>
      <c r="L58" s="19">
        <f t="shared" si="0"/>
        <v>8400</v>
      </c>
      <c r="M58" s="19">
        <f t="shared" si="1"/>
        <v>0</v>
      </c>
    </row>
    <row r="59" spans="2:13" ht="15">
      <c r="B59" s="21" t="s">
        <v>129</v>
      </c>
      <c r="C59" s="22">
        <v>40380</v>
      </c>
      <c r="D59" s="23" t="s">
        <v>35</v>
      </c>
      <c r="E59" s="24">
        <v>27600</v>
      </c>
      <c r="F59" s="24">
        <v>0</v>
      </c>
      <c r="G59" s="24">
        <v>0</v>
      </c>
      <c r="H59" s="23" t="s">
        <v>5</v>
      </c>
      <c r="I59" s="25" t="s">
        <v>13</v>
      </c>
      <c r="J59" s="39"/>
      <c r="K59" s="60">
        <v>0.2</v>
      </c>
      <c r="L59" s="19">
        <f t="shared" si="0"/>
        <v>33120</v>
      </c>
      <c r="M59" s="19">
        <f t="shared" si="1"/>
        <v>0</v>
      </c>
    </row>
    <row r="60" spans="2:13" ht="15">
      <c r="B60" s="21" t="s">
        <v>130</v>
      </c>
      <c r="C60" s="22">
        <v>40386</v>
      </c>
      <c r="D60" s="23" t="s">
        <v>136</v>
      </c>
      <c r="E60" s="24">
        <v>0</v>
      </c>
      <c r="F60" s="24">
        <v>0</v>
      </c>
      <c r="G60" s="24">
        <v>425000</v>
      </c>
      <c r="H60" s="23" t="s">
        <v>29</v>
      </c>
      <c r="I60" s="26" t="s">
        <v>85</v>
      </c>
      <c r="J60" s="38">
        <v>40410</v>
      </c>
      <c r="K60" s="60">
        <v>0</v>
      </c>
      <c r="M60" s="19">
        <f>+G60*1</f>
        <v>425000</v>
      </c>
    </row>
    <row r="61" spans="2:13" ht="15">
      <c r="B61" s="21" t="s">
        <v>131</v>
      </c>
      <c r="C61" s="22">
        <v>40390</v>
      </c>
      <c r="D61" s="27" t="s">
        <v>55</v>
      </c>
      <c r="E61" s="28">
        <v>0</v>
      </c>
      <c r="F61" s="28">
        <v>3000</v>
      </c>
      <c r="G61" s="28">
        <v>0</v>
      </c>
      <c r="H61" s="21" t="s">
        <v>3</v>
      </c>
      <c r="I61" s="26" t="s">
        <v>21</v>
      </c>
      <c r="J61" s="39"/>
      <c r="K61" s="60">
        <v>0.2</v>
      </c>
      <c r="L61" s="19">
        <f t="shared" si="0"/>
        <v>3600</v>
      </c>
      <c r="M61" s="19">
        <f t="shared" si="1"/>
        <v>0</v>
      </c>
    </row>
    <row r="62" spans="2:13" ht="15">
      <c r="B62" s="21" t="s">
        <v>132</v>
      </c>
      <c r="C62" s="22">
        <v>40390</v>
      </c>
      <c r="D62" s="27" t="s">
        <v>138</v>
      </c>
      <c r="E62" s="28">
        <v>780</v>
      </c>
      <c r="F62" s="28">
        <v>0</v>
      </c>
      <c r="G62" s="28">
        <v>0</v>
      </c>
      <c r="H62" s="21" t="s">
        <v>3</v>
      </c>
      <c r="I62" s="25" t="s">
        <v>13</v>
      </c>
      <c r="J62" s="39"/>
      <c r="K62" s="60">
        <v>0.2</v>
      </c>
      <c r="L62" s="19">
        <f t="shared" si="0"/>
        <v>936</v>
      </c>
      <c r="M62" s="19">
        <f t="shared" si="1"/>
        <v>0</v>
      </c>
    </row>
    <row r="63" spans="2:13" ht="15">
      <c r="B63" s="21" t="s">
        <v>133</v>
      </c>
      <c r="C63" s="22">
        <v>40390</v>
      </c>
      <c r="D63" s="27" t="s">
        <v>141</v>
      </c>
      <c r="E63" s="28">
        <v>8200</v>
      </c>
      <c r="F63" s="28">
        <v>2100</v>
      </c>
      <c r="G63" s="28">
        <v>0</v>
      </c>
      <c r="H63" s="21" t="s">
        <v>3</v>
      </c>
      <c r="I63" s="25" t="s">
        <v>13</v>
      </c>
      <c r="J63" s="39"/>
      <c r="K63" s="60">
        <v>0.2</v>
      </c>
      <c r="L63" s="19">
        <f t="shared" si="0"/>
        <v>12360</v>
      </c>
      <c r="M63" s="19">
        <f t="shared" si="1"/>
        <v>0</v>
      </c>
    </row>
    <row r="64" spans="2:13" ht="15">
      <c r="B64" s="21" t="s">
        <v>134</v>
      </c>
      <c r="C64" s="22">
        <v>40390</v>
      </c>
      <c r="D64" s="24" t="s">
        <v>135</v>
      </c>
      <c r="E64" s="24">
        <v>17990</v>
      </c>
      <c r="F64" s="24">
        <v>2000</v>
      </c>
      <c r="G64" s="28">
        <v>0</v>
      </c>
      <c r="H64" s="23" t="s">
        <v>3</v>
      </c>
      <c r="I64" s="25" t="s">
        <v>13</v>
      </c>
      <c r="J64" s="39"/>
      <c r="K64" s="60">
        <v>0.2</v>
      </c>
      <c r="L64" s="19">
        <f t="shared" si="0"/>
        <v>23988</v>
      </c>
      <c r="M64" s="19">
        <f t="shared" si="1"/>
        <v>0</v>
      </c>
    </row>
    <row r="65" spans="2:13" ht="15">
      <c r="B65" s="11" t="s">
        <v>139</v>
      </c>
      <c r="C65" s="12">
        <v>40421</v>
      </c>
      <c r="D65" s="13" t="s">
        <v>142</v>
      </c>
      <c r="E65" s="14">
        <v>0</v>
      </c>
      <c r="F65" s="14">
        <v>4750</v>
      </c>
      <c r="G65" s="14">
        <v>0</v>
      </c>
      <c r="H65" s="11" t="s">
        <v>5</v>
      </c>
      <c r="I65" s="15" t="s">
        <v>21</v>
      </c>
      <c r="J65" s="39"/>
      <c r="K65" s="60">
        <v>0.2</v>
      </c>
      <c r="L65" s="19">
        <f t="shared" si="0"/>
        <v>5700</v>
      </c>
      <c r="M65" s="19">
        <f t="shared" si="1"/>
        <v>0</v>
      </c>
    </row>
    <row r="66" spans="2:13" ht="15">
      <c r="B66" s="11" t="s">
        <v>140</v>
      </c>
      <c r="C66" s="12">
        <v>40421</v>
      </c>
      <c r="D66" s="11" t="s">
        <v>12</v>
      </c>
      <c r="E66" s="14">
        <v>0</v>
      </c>
      <c r="F66" s="14">
        <v>10000</v>
      </c>
      <c r="G66" s="14">
        <v>0</v>
      </c>
      <c r="H66" s="11" t="s">
        <v>5</v>
      </c>
      <c r="I66" s="15" t="s">
        <v>21</v>
      </c>
      <c r="J66" s="39"/>
      <c r="K66" s="60">
        <v>0.2</v>
      </c>
      <c r="L66" s="19">
        <f t="shared" si="0"/>
        <v>12000</v>
      </c>
      <c r="M66" s="19">
        <f t="shared" si="1"/>
        <v>0</v>
      </c>
    </row>
    <row r="67" spans="2:13" ht="15">
      <c r="B67" s="11" t="s">
        <v>143</v>
      </c>
      <c r="C67" s="12">
        <v>40421</v>
      </c>
      <c r="D67" s="11" t="s">
        <v>137</v>
      </c>
      <c r="E67" s="14">
        <v>0</v>
      </c>
      <c r="F67" s="14">
        <v>8400</v>
      </c>
      <c r="G67" s="14">
        <v>0</v>
      </c>
      <c r="H67" s="11" t="s">
        <v>5</v>
      </c>
      <c r="I67" s="15" t="s">
        <v>21</v>
      </c>
      <c r="J67" s="39"/>
      <c r="K67" s="60">
        <v>0.2</v>
      </c>
      <c r="L67" s="19">
        <f aca="true" t="shared" si="2" ref="L67:L92">+SUM(E67:G67)*(1+K67)</f>
        <v>10080</v>
      </c>
      <c r="M67" s="19">
        <f aca="true" t="shared" si="3" ref="M67:M92">+G67*1.2</f>
        <v>0</v>
      </c>
    </row>
    <row r="68" spans="2:13" ht="15">
      <c r="B68" s="34" t="s">
        <v>148</v>
      </c>
      <c r="C68" s="35">
        <v>40451</v>
      </c>
      <c r="D68" s="34" t="s">
        <v>35</v>
      </c>
      <c r="E68" s="36">
        <v>144</v>
      </c>
      <c r="F68" s="36">
        <v>0</v>
      </c>
      <c r="G68" s="36">
        <v>0</v>
      </c>
      <c r="H68" s="34" t="s">
        <v>5</v>
      </c>
      <c r="I68" s="52" t="s">
        <v>13</v>
      </c>
      <c r="J68" s="39"/>
      <c r="K68" s="60">
        <v>0.2</v>
      </c>
      <c r="L68" s="19">
        <f t="shared" si="2"/>
        <v>172.79999999999998</v>
      </c>
      <c r="M68" s="19">
        <f t="shared" si="3"/>
        <v>0</v>
      </c>
    </row>
    <row r="69" spans="2:13" ht="15">
      <c r="B69" s="34" t="s">
        <v>149</v>
      </c>
      <c r="C69" s="35">
        <v>40451</v>
      </c>
      <c r="D69" s="34" t="s">
        <v>35</v>
      </c>
      <c r="E69" s="36">
        <v>0</v>
      </c>
      <c r="F69" s="36">
        <v>9750</v>
      </c>
      <c r="G69" s="36">
        <v>0</v>
      </c>
      <c r="H69" s="34" t="s">
        <v>5</v>
      </c>
      <c r="I69" s="52" t="s">
        <v>21</v>
      </c>
      <c r="J69" s="39"/>
      <c r="K69" s="60">
        <v>0.2</v>
      </c>
      <c r="L69" s="19">
        <f t="shared" si="2"/>
        <v>11700</v>
      </c>
      <c r="M69" s="19">
        <f t="shared" si="3"/>
        <v>0</v>
      </c>
    </row>
    <row r="70" spans="2:13" ht="15">
      <c r="B70" s="34" t="s">
        <v>150</v>
      </c>
      <c r="C70" s="35">
        <v>40451</v>
      </c>
      <c r="D70" s="34" t="s">
        <v>144</v>
      </c>
      <c r="E70" s="36">
        <v>0</v>
      </c>
      <c r="F70" s="36">
        <v>1000</v>
      </c>
      <c r="G70" s="36">
        <v>0</v>
      </c>
      <c r="H70" s="34" t="s">
        <v>3</v>
      </c>
      <c r="I70" s="52" t="s">
        <v>21</v>
      </c>
      <c r="J70" s="39"/>
      <c r="K70" s="60">
        <v>0.2</v>
      </c>
      <c r="L70" s="19">
        <f t="shared" si="2"/>
        <v>1200</v>
      </c>
      <c r="M70" s="19">
        <f t="shared" si="3"/>
        <v>0</v>
      </c>
    </row>
    <row r="71" spans="2:13" ht="15">
      <c r="B71" s="34" t="s">
        <v>151</v>
      </c>
      <c r="C71" s="35">
        <v>40451</v>
      </c>
      <c r="D71" s="34" t="s">
        <v>145</v>
      </c>
      <c r="E71" s="36">
        <v>0</v>
      </c>
      <c r="F71" s="36">
        <v>8000</v>
      </c>
      <c r="G71" s="36">
        <v>0</v>
      </c>
      <c r="H71" s="34" t="s">
        <v>3</v>
      </c>
      <c r="I71" s="52" t="s">
        <v>21</v>
      </c>
      <c r="J71" s="39"/>
      <c r="K71" s="60">
        <v>0.2</v>
      </c>
      <c r="L71" s="19">
        <f t="shared" si="2"/>
        <v>9600</v>
      </c>
      <c r="M71" s="19">
        <f t="shared" si="3"/>
        <v>0</v>
      </c>
    </row>
    <row r="72" spans="2:13" ht="15">
      <c r="B72" s="34" t="s">
        <v>152</v>
      </c>
      <c r="C72" s="35">
        <v>40451</v>
      </c>
      <c r="D72" s="34" t="s">
        <v>146</v>
      </c>
      <c r="E72" s="36">
        <v>6190</v>
      </c>
      <c r="F72" s="36">
        <v>2000</v>
      </c>
      <c r="G72" s="36">
        <v>0</v>
      </c>
      <c r="H72" s="34" t="s">
        <v>3</v>
      </c>
      <c r="I72" s="52" t="s">
        <v>13</v>
      </c>
      <c r="J72" s="39"/>
      <c r="K72" s="60">
        <v>0.2</v>
      </c>
      <c r="L72" s="19">
        <f t="shared" si="2"/>
        <v>9828</v>
      </c>
      <c r="M72" s="19">
        <f t="shared" si="3"/>
        <v>0</v>
      </c>
    </row>
    <row r="73" spans="2:13" ht="15">
      <c r="B73" s="34" t="s">
        <v>153</v>
      </c>
      <c r="C73" s="35">
        <v>40451</v>
      </c>
      <c r="D73" s="34" t="s">
        <v>109</v>
      </c>
      <c r="E73" s="36">
        <v>7000</v>
      </c>
      <c r="F73" s="36">
        <v>0</v>
      </c>
      <c r="G73" s="36">
        <v>0</v>
      </c>
      <c r="H73" s="34" t="s">
        <v>5</v>
      </c>
      <c r="I73" s="52" t="s">
        <v>13</v>
      </c>
      <c r="J73" s="39"/>
      <c r="K73" s="60">
        <v>0.2</v>
      </c>
      <c r="L73" s="19">
        <f t="shared" si="2"/>
        <v>8400</v>
      </c>
      <c r="M73" s="19">
        <f t="shared" si="3"/>
        <v>0</v>
      </c>
    </row>
    <row r="74" spans="2:13" ht="15">
      <c r="B74" s="34" t="s">
        <v>154</v>
      </c>
      <c r="C74" s="35">
        <v>40451</v>
      </c>
      <c r="D74" s="34" t="s">
        <v>147</v>
      </c>
      <c r="E74" s="36">
        <v>0</v>
      </c>
      <c r="F74" s="36">
        <v>12000</v>
      </c>
      <c r="G74" s="36">
        <v>0</v>
      </c>
      <c r="H74" s="34" t="s">
        <v>3</v>
      </c>
      <c r="I74" s="52" t="s">
        <v>21</v>
      </c>
      <c r="J74" s="39"/>
      <c r="K74" s="60">
        <v>0.2</v>
      </c>
      <c r="L74" s="19">
        <f t="shared" si="2"/>
        <v>14400</v>
      </c>
      <c r="M74" s="19">
        <f t="shared" si="3"/>
        <v>0</v>
      </c>
    </row>
    <row r="75" spans="2:13" ht="15">
      <c r="B75" s="34" t="s">
        <v>155</v>
      </c>
      <c r="C75" s="35">
        <v>40451</v>
      </c>
      <c r="D75" s="34" t="s">
        <v>34</v>
      </c>
      <c r="E75" s="36">
        <v>0</v>
      </c>
      <c r="F75" s="36">
        <v>11000</v>
      </c>
      <c r="G75" s="36">
        <v>0</v>
      </c>
      <c r="H75" s="34" t="s">
        <v>3</v>
      </c>
      <c r="I75" s="52" t="s">
        <v>21</v>
      </c>
      <c r="J75" s="39"/>
      <c r="K75" s="60">
        <v>0.2</v>
      </c>
      <c r="L75" s="19">
        <f t="shared" si="2"/>
        <v>13200</v>
      </c>
      <c r="M75" s="19">
        <f t="shared" si="3"/>
        <v>0</v>
      </c>
    </row>
    <row r="76" spans="2:13" ht="15">
      <c r="B76" s="34" t="s">
        <v>156</v>
      </c>
      <c r="C76" s="35">
        <v>40451</v>
      </c>
      <c r="D76" s="34" t="s">
        <v>157</v>
      </c>
      <c r="E76" s="36">
        <v>0</v>
      </c>
      <c r="F76" s="36">
        <v>7500</v>
      </c>
      <c r="G76" s="36">
        <v>0</v>
      </c>
      <c r="H76" s="34" t="s">
        <v>5</v>
      </c>
      <c r="I76" s="52" t="s">
        <v>21</v>
      </c>
      <c r="J76" s="39"/>
      <c r="K76" s="60">
        <v>0.2</v>
      </c>
      <c r="L76" s="19">
        <f t="shared" si="2"/>
        <v>9000</v>
      </c>
      <c r="M76" s="19">
        <f t="shared" si="3"/>
        <v>0</v>
      </c>
    </row>
    <row r="77" spans="2:13" ht="15">
      <c r="B77" s="34" t="s">
        <v>159</v>
      </c>
      <c r="C77" s="35">
        <v>40451</v>
      </c>
      <c r="D77" s="34" t="s">
        <v>160</v>
      </c>
      <c r="E77" s="36">
        <v>14500</v>
      </c>
      <c r="F77" s="36">
        <v>0</v>
      </c>
      <c r="G77" s="36">
        <v>0</v>
      </c>
      <c r="H77" s="34" t="s">
        <v>5</v>
      </c>
      <c r="I77" s="52" t="s">
        <v>13</v>
      </c>
      <c r="J77" s="39"/>
      <c r="K77" s="60">
        <v>0.2</v>
      </c>
      <c r="L77" s="19">
        <f t="shared" si="2"/>
        <v>17400</v>
      </c>
      <c r="M77" s="19">
        <f t="shared" si="3"/>
        <v>0</v>
      </c>
    </row>
    <row r="78" spans="2:13" ht="15">
      <c r="B78" s="34" t="s">
        <v>161</v>
      </c>
      <c r="C78" s="35">
        <v>40451</v>
      </c>
      <c r="D78" s="34" t="s">
        <v>158</v>
      </c>
      <c r="E78" s="36">
        <v>0</v>
      </c>
      <c r="F78" s="36">
        <v>35000</v>
      </c>
      <c r="G78" s="36">
        <v>0</v>
      </c>
      <c r="H78" s="34" t="s">
        <v>3</v>
      </c>
      <c r="I78" s="52" t="s">
        <v>21</v>
      </c>
      <c r="J78" s="39"/>
      <c r="K78" s="60">
        <v>0.2</v>
      </c>
      <c r="L78" s="19">
        <f t="shared" si="2"/>
        <v>42000</v>
      </c>
      <c r="M78" s="19">
        <f t="shared" si="3"/>
        <v>0</v>
      </c>
    </row>
    <row r="79" spans="2:13" ht="15">
      <c r="B79" s="29" t="s">
        <v>165</v>
      </c>
      <c r="C79" s="30">
        <v>40466</v>
      </c>
      <c r="D79" s="29" t="s">
        <v>166</v>
      </c>
      <c r="E79" s="58">
        <v>1200</v>
      </c>
      <c r="F79" s="32">
        <v>0</v>
      </c>
      <c r="G79" s="32">
        <v>0</v>
      </c>
      <c r="H79" s="29" t="s">
        <v>5</v>
      </c>
      <c r="I79" s="53" t="s">
        <v>13</v>
      </c>
      <c r="J79" s="39"/>
      <c r="K79" s="60">
        <v>0.2</v>
      </c>
      <c r="L79" s="19">
        <f t="shared" si="2"/>
        <v>1440</v>
      </c>
      <c r="M79" s="19">
        <f t="shared" si="3"/>
        <v>0</v>
      </c>
    </row>
    <row r="80" spans="2:13" ht="15">
      <c r="B80" s="29" t="s">
        <v>189</v>
      </c>
      <c r="C80" s="30">
        <v>40466</v>
      </c>
      <c r="D80" s="31" t="s">
        <v>190</v>
      </c>
      <c r="E80" s="32">
        <v>1700</v>
      </c>
      <c r="F80" s="32">
        <v>600</v>
      </c>
      <c r="G80" s="32">
        <v>0</v>
      </c>
      <c r="H80" s="29" t="s">
        <v>5</v>
      </c>
      <c r="I80" s="33" t="s">
        <v>13</v>
      </c>
      <c r="J80" s="38" t="s">
        <v>163</v>
      </c>
      <c r="K80" s="60">
        <v>0.2</v>
      </c>
      <c r="L80" s="19">
        <f t="shared" si="2"/>
        <v>2760</v>
      </c>
      <c r="M80" s="19">
        <f t="shared" si="3"/>
        <v>0</v>
      </c>
    </row>
    <row r="81" spans="2:13" ht="15">
      <c r="B81" s="29" t="s">
        <v>191</v>
      </c>
      <c r="C81" s="30">
        <v>40466</v>
      </c>
      <c r="D81" s="31" t="s">
        <v>35</v>
      </c>
      <c r="E81" s="32">
        <v>0</v>
      </c>
      <c r="F81" s="32">
        <v>7000</v>
      </c>
      <c r="G81" s="32">
        <v>0</v>
      </c>
      <c r="H81" s="29" t="s">
        <v>5</v>
      </c>
      <c r="I81" s="33" t="s">
        <v>21</v>
      </c>
      <c r="K81" s="60">
        <v>0.2</v>
      </c>
      <c r="L81" s="19">
        <f t="shared" si="2"/>
        <v>8400</v>
      </c>
      <c r="M81" s="19">
        <f t="shared" si="3"/>
        <v>0</v>
      </c>
    </row>
    <row r="82" spans="2:13" ht="15">
      <c r="B82" s="29" t="s">
        <v>193</v>
      </c>
      <c r="C82" s="30">
        <v>40480</v>
      </c>
      <c r="D82" s="31" t="s">
        <v>194</v>
      </c>
      <c r="E82" s="32">
        <v>0</v>
      </c>
      <c r="F82" s="32">
        <v>3000</v>
      </c>
      <c r="G82" s="32">
        <v>0</v>
      </c>
      <c r="H82" s="29" t="s">
        <v>3</v>
      </c>
      <c r="I82" s="33" t="s">
        <v>21</v>
      </c>
      <c r="K82" s="60">
        <v>0.2</v>
      </c>
      <c r="L82" s="19">
        <f t="shared" si="2"/>
        <v>3600</v>
      </c>
      <c r="M82" s="19">
        <f t="shared" si="3"/>
        <v>0</v>
      </c>
    </row>
    <row r="83" spans="2:13" ht="15">
      <c r="B83" s="29" t="s">
        <v>195</v>
      </c>
      <c r="C83" s="30">
        <v>40480</v>
      </c>
      <c r="D83" s="31" t="s">
        <v>157</v>
      </c>
      <c r="E83" s="32">
        <v>1980</v>
      </c>
      <c r="F83" s="32">
        <v>0</v>
      </c>
      <c r="G83" s="32">
        <v>0</v>
      </c>
      <c r="H83" s="29" t="s">
        <v>5</v>
      </c>
      <c r="I83" s="33" t="s">
        <v>13</v>
      </c>
      <c r="K83" s="60">
        <v>0.2</v>
      </c>
      <c r="L83" s="19">
        <f t="shared" si="2"/>
        <v>2376</v>
      </c>
      <c r="M83" s="19">
        <f t="shared" si="3"/>
        <v>0</v>
      </c>
    </row>
    <row r="84" spans="2:13" ht="15">
      <c r="B84" s="29" t="s">
        <v>196</v>
      </c>
      <c r="C84" s="30">
        <v>40480</v>
      </c>
      <c r="D84" s="31" t="s">
        <v>82</v>
      </c>
      <c r="E84" s="32">
        <v>6250</v>
      </c>
      <c r="F84" s="32">
        <v>0</v>
      </c>
      <c r="G84" s="32">
        <v>0</v>
      </c>
      <c r="H84" s="29" t="s">
        <v>3</v>
      </c>
      <c r="I84" s="33" t="s">
        <v>13</v>
      </c>
      <c r="K84" s="60">
        <v>0.2</v>
      </c>
      <c r="L84" s="19">
        <f t="shared" si="2"/>
        <v>7500</v>
      </c>
      <c r="M84" s="19">
        <f t="shared" si="3"/>
        <v>0</v>
      </c>
    </row>
    <row r="85" spans="2:13" ht="15">
      <c r="B85" s="29" t="s">
        <v>197</v>
      </c>
      <c r="C85" s="30">
        <v>40480</v>
      </c>
      <c r="D85" s="31" t="s">
        <v>82</v>
      </c>
      <c r="E85" s="32">
        <v>6250</v>
      </c>
      <c r="F85" s="32">
        <v>0</v>
      </c>
      <c r="G85" s="32">
        <v>0</v>
      </c>
      <c r="H85" s="29" t="s">
        <v>3</v>
      </c>
      <c r="I85" s="33" t="s">
        <v>13</v>
      </c>
      <c r="K85" s="60">
        <v>0.2</v>
      </c>
      <c r="L85" s="19">
        <f t="shared" si="2"/>
        <v>7500</v>
      </c>
      <c r="M85" s="19">
        <f t="shared" si="3"/>
        <v>0</v>
      </c>
    </row>
    <row r="86" spans="2:13" ht="15">
      <c r="B86" s="29" t="s">
        <v>198</v>
      </c>
      <c r="C86" s="30">
        <v>40480</v>
      </c>
      <c r="D86" s="31" t="s">
        <v>192</v>
      </c>
      <c r="E86" s="32">
        <v>0</v>
      </c>
      <c r="F86" s="32">
        <v>21000</v>
      </c>
      <c r="G86" s="32">
        <v>0</v>
      </c>
      <c r="H86" s="29" t="s">
        <v>5</v>
      </c>
      <c r="I86" s="33" t="s">
        <v>21</v>
      </c>
      <c r="K86" s="60">
        <v>0.2</v>
      </c>
      <c r="L86" s="19">
        <f t="shared" si="2"/>
        <v>25200</v>
      </c>
      <c r="M86" s="19">
        <f t="shared" si="3"/>
        <v>0</v>
      </c>
    </row>
    <row r="87" spans="2:13" ht="15">
      <c r="B87" s="29" t="s">
        <v>199</v>
      </c>
      <c r="C87" s="30">
        <v>40480</v>
      </c>
      <c r="D87" s="31" t="s">
        <v>55</v>
      </c>
      <c r="E87" s="32">
        <v>0</v>
      </c>
      <c r="F87" s="32">
        <v>5400</v>
      </c>
      <c r="G87" s="32">
        <v>0</v>
      </c>
      <c r="H87" s="29" t="s">
        <v>3</v>
      </c>
      <c r="I87" s="33" t="s">
        <v>21</v>
      </c>
      <c r="K87" s="60">
        <v>0.2</v>
      </c>
      <c r="L87" s="19">
        <f t="shared" si="2"/>
        <v>6480</v>
      </c>
      <c r="M87" s="19">
        <f t="shared" si="3"/>
        <v>0</v>
      </c>
    </row>
    <row r="88" spans="2:13" ht="15">
      <c r="B88" s="29" t="s">
        <v>200</v>
      </c>
      <c r="C88" s="30">
        <v>40480</v>
      </c>
      <c r="D88" s="31" t="s">
        <v>34</v>
      </c>
      <c r="E88" s="32">
        <v>0</v>
      </c>
      <c r="F88" s="32">
        <v>29755</v>
      </c>
      <c r="G88" s="32">
        <v>0</v>
      </c>
      <c r="H88" s="29" t="s">
        <v>3</v>
      </c>
      <c r="I88" s="33" t="s">
        <v>21</v>
      </c>
      <c r="K88" s="60">
        <v>0.2</v>
      </c>
      <c r="L88" s="19">
        <f t="shared" si="2"/>
        <v>35706</v>
      </c>
      <c r="M88" s="19">
        <f t="shared" si="3"/>
        <v>0</v>
      </c>
    </row>
    <row r="89" spans="2:13" ht="15">
      <c r="B89" s="29" t="s">
        <v>201</v>
      </c>
      <c r="C89" s="30">
        <v>40480</v>
      </c>
      <c r="D89" s="30" t="s">
        <v>35</v>
      </c>
      <c r="E89" s="32">
        <v>35000</v>
      </c>
      <c r="F89" s="32">
        <v>0</v>
      </c>
      <c r="G89" s="32">
        <v>0</v>
      </c>
      <c r="H89" s="32" t="s">
        <v>5</v>
      </c>
      <c r="I89" s="33" t="s">
        <v>13</v>
      </c>
      <c r="K89" s="60">
        <v>0.2</v>
      </c>
      <c r="L89" s="19">
        <f t="shared" si="2"/>
        <v>42000</v>
      </c>
      <c r="M89" s="19">
        <f t="shared" si="3"/>
        <v>0</v>
      </c>
    </row>
    <row r="90" spans="2:13" ht="15">
      <c r="B90" s="29" t="s">
        <v>202</v>
      </c>
      <c r="C90" s="54">
        <v>40498</v>
      </c>
      <c r="D90" s="55" t="s">
        <v>203</v>
      </c>
      <c r="E90" s="56"/>
      <c r="F90" s="56"/>
      <c r="G90" s="56"/>
      <c r="H90" s="56" t="s">
        <v>29</v>
      </c>
      <c r="I90" s="57" t="s">
        <v>85</v>
      </c>
      <c r="K90" s="60">
        <v>0.2</v>
      </c>
      <c r="L90" s="19">
        <f t="shared" si="2"/>
        <v>0</v>
      </c>
      <c r="M90" s="19">
        <f t="shared" si="3"/>
        <v>0</v>
      </c>
    </row>
    <row r="91" spans="2:13" ht="15">
      <c r="B91" s="32"/>
      <c r="C91" s="54">
        <v>40499</v>
      </c>
      <c r="D91" s="55" t="s">
        <v>35</v>
      </c>
      <c r="E91" s="56"/>
      <c r="F91" s="56"/>
      <c r="G91" s="59"/>
      <c r="H91" s="56" t="s">
        <v>5</v>
      </c>
      <c r="I91" s="57" t="s">
        <v>21</v>
      </c>
      <c r="K91" s="60">
        <v>0.2</v>
      </c>
      <c r="L91" s="19">
        <f t="shared" si="2"/>
        <v>0</v>
      </c>
      <c r="M91" s="19">
        <f t="shared" si="3"/>
        <v>0</v>
      </c>
    </row>
    <row r="92" spans="2:13" ht="15">
      <c r="B92" s="32"/>
      <c r="C92" s="54">
        <v>40499</v>
      </c>
      <c r="D92" s="55" t="s">
        <v>35</v>
      </c>
      <c r="E92" s="56"/>
      <c r="F92" s="56"/>
      <c r="G92" s="59"/>
      <c r="H92" s="56" t="s">
        <v>5</v>
      </c>
      <c r="I92" s="57" t="s">
        <v>21</v>
      </c>
      <c r="K92" s="60">
        <v>0.2</v>
      </c>
      <c r="L92" s="19">
        <f t="shared" si="2"/>
        <v>0</v>
      </c>
      <c r="M92" s="19">
        <f t="shared" si="3"/>
        <v>0</v>
      </c>
    </row>
    <row r="93" spans="5:13" ht="15">
      <c r="E93" s="51">
        <f>+SUM(E3:E92)</f>
        <v>378518.5</v>
      </c>
      <c r="F93" s="51">
        <f>+SUM(F2:F92)</f>
        <v>463855</v>
      </c>
      <c r="G93" s="51">
        <f>+SUM(G2:G92)</f>
        <v>1241250</v>
      </c>
      <c r="I93" s="1"/>
      <c r="L93" s="19">
        <f>+SUM(L2:L92)</f>
        <v>1020448.2</v>
      </c>
      <c r="M93" s="19">
        <f>+SUM(M2:M92)</f>
        <v>1061250</v>
      </c>
    </row>
    <row r="94" spans="12:13" ht="15">
      <c r="L94" s="187" t="s">
        <v>207</v>
      </c>
      <c r="M94" s="187"/>
    </row>
    <row r="95" spans="12:13" ht="15">
      <c r="L95" s="61" t="s">
        <v>208</v>
      </c>
      <c r="M95" s="61">
        <v>410000</v>
      </c>
    </row>
    <row r="96" spans="12:13" ht="15">
      <c r="L96" s="61"/>
      <c r="M96" s="61"/>
    </row>
    <row r="97" spans="12:13" ht="15">
      <c r="L97" s="61"/>
      <c r="M97" s="61"/>
    </row>
    <row r="98" spans="12:13" ht="15">
      <c r="L98" s="61"/>
      <c r="M98" s="61"/>
    </row>
    <row r="99" spans="12:13" ht="15">
      <c r="L99" s="61"/>
      <c r="M99" s="61"/>
    </row>
    <row r="100" ht="15">
      <c r="N100" s="51"/>
    </row>
    <row r="101" spans="5:6" ht="15.75" thickBot="1">
      <c r="E101" s="1"/>
      <c r="F101" s="1"/>
    </row>
    <row r="102" spans="1:14" s="20" customFormat="1" ht="15">
      <c r="A102" s="1"/>
      <c r="B102" s="1"/>
      <c r="C102" s="1"/>
      <c r="D102" s="182" t="s">
        <v>167</v>
      </c>
      <c r="E102" s="40">
        <f>SUM(E2:E79)</f>
        <v>335338.5</v>
      </c>
      <c r="F102" s="40">
        <f>SUM(F2:F79)</f>
        <v>397100</v>
      </c>
      <c r="G102" s="41">
        <f>SUM(G2:G79)</f>
        <v>1241250</v>
      </c>
      <c r="H102" s="1"/>
      <c r="J102" s="1"/>
      <c r="K102" s="1"/>
      <c r="L102" s="19"/>
      <c r="M102" s="19"/>
      <c r="N102" s="1"/>
    </row>
    <row r="103" spans="1:14" s="20" customFormat="1" ht="15.75" thickBot="1">
      <c r="A103" s="1"/>
      <c r="B103" s="1"/>
      <c r="C103" s="1"/>
      <c r="D103" s="183"/>
      <c r="E103" s="43">
        <f>SUM(E102:G102)</f>
        <v>1973688.5</v>
      </c>
      <c r="F103" s="43"/>
      <c r="G103" s="44"/>
      <c r="H103" s="1"/>
      <c r="J103" s="1"/>
      <c r="K103" s="1"/>
      <c r="L103" s="19"/>
      <c r="M103" s="19"/>
      <c r="N103" s="1"/>
    </row>
    <row r="104" spans="1:14" s="20" customFormat="1" ht="15">
      <c r="A104" s="1"/>
      <c r="B104" s="1"/>
      <c r="C104" s="184" t="s">
        <v>182</v>
      </c>
      <c r="D104" s="45" t="s">
        <v>168</v>
      </c>
      <c r="E104" s="40">
        <v>0</v>
      </c>
      <c r="F104" s="40">
        <v>0</v>
      </c>
      <c r="G104" s="40"/>
      <c r="H104" s="46"/>
      <c r="J104" s="1"/>
      <c r="K104" s="1"/>
      <c r="L104" s="19"/>
      <c r="M104" s="19"/>
      <c r="N104" s="1"/>
    </row>
    <row r="105" spans="1:14" s="20" customFormat="1" ht="15">
      <c r="A105" s="1"/>
      <c r="B105" s="1"/>
      <c r="C105" s="185"/>
      <c r="D105" s="47" t="s">
        <v>169</v>
      </c>
      <c r="E105" s="43"/>
      <c r="F105" s="43"/>
      <c r="G105" s="43">
        <v>200000</v>
      </c>
      <c r="H105" s="48"/>
      <c r="J105" s="1"/>
      <c r="K105" s="1"/>
      <c r="L105" s="19"/>
      <c r="M105" s="19"/>
      <c r="N105" s="1"/>
    </row>
    <row r="106" spans="1:14" s="20" customFormat="1" ht="15">
      <c r="A106" s="1"/>
      <c r="B106" s="1"/>
      <c r="C106" s="185"/>
      <c r="D106" s="47" t="s">
        <v>33</v>
      </c>
      <c r="E106" s="43"/>
      <c r="F106" s="43"/>
      <c r="G106" s="43">
        <v>120000</v>
      </c>
      <c r="H106" s="48" t="s">
        <v>171</v>
      </c>
      <c r="J106" s="1"/>
      <c r="K106" s="1"/>
      <c r="L106" s="19"/>
      <c r="M106" s="19"/>
      <c r="N106" s="1"/>
    </row>
    <row r="107" spans="1:14" s="20" customFormat="1" ht="15">
      <c r="A107" s="1"/>
      <c r="B107" s="1"/>
      <c r="C107" s="185"/>
      <c r="D107" s="47" t="s">
        <v>172</v>
      </c>
      <c r="E107" s="43"/>
      <c r="F107" s="43"/>
      <c r="G107" s="43">
        <v>34000</v>
      </c>
      <c r="H107" s="48"/>
      <c r="J107" s="1"/>
      <c r="K107" s="1"/>
      <c r="L107" s="19"/>
      <c r="M107" s="19"/>
      <c r="N107" s="1"/>
    </row>
    <row r="108" spans="1:14" s="20" customFormat="1" ht="15">
      <c r="A108" s="1"/>
      <c r="B108" s="1"/>
      <c r="C108" s="185"/>
      <c r="D108" s="47" t="s">
        <v>173</v>
      </c>
      <c r="E108" s="43"/>
      <c r="F108" s="43"/>
      <c r="G108" s="43">
        <v>250000</v>
      </c>
      <c r="H108" s="48"/>
      <c r="J108" s="1"/>
      <c r="K108" s="1"/>
      <c r="L108" s="19"/>
      <c r="M108" s="19"/>
      <c r="N108" s="1"/>
    </row>
    <row r="109" spans="1:14" s="20" customFormat="1" ht="15">
      <c r="A109" s="1"/>
      <c r="B109" s="1"/>
      <c r="C109" s="185"/>
      <c r="D109" s="47" t="s">
        <v>174</v>
      </c>
      <c r="E109" s="43"/>
      <c r="F109" s="43"/>
      <c r="G109" s="43">
        <v>300000</v>
      </c>
      <c r="H109" s="48" t="s">
        <v>175</v>
      </c>
      <c r="J109" s="1"/>
      <c r="K109" s="1"/>
      <c r="L109" s="19"/>
      <c r="M109" s="19"/>
      <c r="N109" s="1"/>
    </row>
    <row r="110" spans="1:14" s="20" customFormat="1" ht="15">
      <c r="A110" s="1"/>
      <c r="B110" s="1"/>
      <c r="C110" s="185"/>
      <c r="D110" s="47" t="s">
        <v>176</v>
      </c>
      <c r="E110" s="43"/>
      <c r="F110" s="43"/>
      <c r="G110" s="43">
        <v>80000</v>
      </c>
      <c r="H110" s="48"/>
      <c r="J110" s="1"/>
      <c r="K110" s="1"/>
      <c r="L110" s="19"/>
      <c r="M110" s="19"/>
      <c r="N110" s="1"/>
    </row>
    <row r="111" spans="1:14" s="20" customFormat="1" ht="15">
      <c r="A111" s="1"/>
      <c r="B111" s="1"/>
      <c r="C111" s="185"/>
      <c r="D111" s="47" t="s">
        <v>178</v>
      </c>
      <c r="E111" s="43"/>
      <c r="F111" s="43"/>
      <c r="G111" s="43">
        <v>80000</v>
      </c>
      <c r="H111" s="48" t="s">
        <v>179</v>
      </c>
      <c r="J111" s="1"/>
      <c r="K111" s="1"/>
      <c r="L111" s="19"/>
      <c r="M111" s="19"/>
      <c r="N111" s="1"/>
    </row>
    <row r="112" spans="1:14" s="20" customFormat="1" ht="15">
      <c r="A112" s="1"/>
      <c r="B112" s="1"/>
      <c r="C112" s="185"/>
      <c r="D112" s="47" t="s">
        <v>177</v>
      </c>
      <c r="E112" s="43"/>
      <c r="F112" s="43"/>
      <c r="G112" s="43">
        <v>80000</v>
      </c>
      <c r="H112" s="48" t="s">
        <v>179</v>
      </c>
      <c r="J112" s="1"/>
      <c r="K112" s="1"/>
      <c r="L112" s="19"/>
      <c r="M112" s="19"/>
      <c r="N112" s="1"/>
    </row>
    <row r="113" spans="1:14" s="20" customFormat="1" ht="15.75" thickBot="1">
      <c r="A113" s="1"/>
      <c r="B113" s="1"/>
      <c r="C113" s="186"/>
      <c r="D113" s="49" t="s">
        <v>180</v>
      </c>
      <c r="E113" s="42"/>
      <c r="F113" s="42"/>
      <c r="G113" s="42">
        <v>80000</v>
      </c>
      <c r="H113" s="50" t="s">
        <v>181</v>
      </c>
      <c r="J113" s="1"/>
      <c r="K113" s="1"/>
      <c r="L113" s="19"/>
      <c r="M113" s="19"/>
      <c r="N113" s="1"/>
    </row>
    <row r="114" spans="1:14" s="20" customFormat="1" ht="15">
      <c r="A114" s="1"/>
      <c r="B114" s="1"/>
      <c r="C114" s="1"/>
      <c r="D114" s="1" t="s">
        <v>184</v>
      </c>
      <c r="E114" s="19"/>
      <c r="F114" s="19"/>
      <c r="G114" s="19">
        <v>150000</v>
      </c>
      <c r="H114" s="1"/>
      <c r="J114" s="1"/>
      <c r="K114" s="1"/>
      <c r="L114" s="19"/>
      <c r="M114" s="19"/>
      <c r="N114" s="1"/>
    </row>
    <row r="115" spans="1:14" s="20" customFormat="1" ht="15">
      <c r="A115" s="1"/>
      <c r="B115" s="1"/>
      <c r="C115" s="1"/>
      <c r="D115" s="1" t="s">
        <v>185</v>
      </c>
      <c r="E115" s="19"/>
      <c r="F115" s="19"/>
      <c r="G115" s="19">
        <v>250000</v>
      </c>
      <c r="H115" s="1"/>
      <c r="J115" s="1"/>
      <c r="K115" s="1"/>
      <c r="L115" s="19"/>
      <c r="M115" s="19"/>
      <c r="N115" s="1"/>
    </row>
    <row r="116" spans="1:14" s="20" customFormat="1" ht="15">
      <c r="A116" s="1"/>
      <c r="B116" s="1"/>
      <c r="C116" s="1"/>
      <c r="D116" s="1"/>
      <c r="E116" s="19"/>
      <c r="F116" s="19"/>
      <c r="G116" s="19"/>
      <c r="H116" s="1"/>
      <c r="J116" s="1"/>
      <c r="K116" s="1"/>
      <c r="L116" s="19"/>
      <c r="M116" s="19"/>
      <c r="N116" s="1"/>
    </row>
    <row r="117" spans="1:14" s="20" customFormat="1" ht="15">
      <c r="A117" s="1"/>
      <c r="B117" s="1"/>
      <c r="C117" s="1"/>
      <c r="D117" s="1"/>
      <c r="E117" s="19"/>
      <c r="F117" s="19"/>
      <c r="G117" s="19"/>
      <c r="H117" s="1"/>
      <c r="J117" s="1"/>
      <c r="K117" s="1"/>
      <c r="L117" s="19"/>
      <c r="M117" s="19"/>
      <c r="N117" s="1"/>
    </row>
    <row r="118" spans="1:14" s="20" customFormat="1" ht="15">
      <c r="A118" s="1"/>
      <c r="B118" s="1"/>
      <c r="C118" s="1"/>
      <c r="D118" s="1" t="s">
        <v>187</v>
      </c>
      <c r="E118" s="19"/>
      <c r="F118" s="19"/>
      <c r="G118" s="19">
        <v>250000</v>
      </c>
      <c r="H118" s="1" t="s">
        <v>188</v>
      </c>
      <c r="J118" s="1"/>
      <c r="K118" s="1"/>
      <c r="L118" s="19"/>
      <c r="M118" s="19"/>
      <c r="N118" s="1"/>
    </row>
    <row r="119" spans="1:14" s="20" customFormat="1" ht="15">
      <c r="A119" s="1"/>
      <c r="B119" s="1"/>
      <c r="C119" s="1"/>
      <c r="D119" s="1" t="s">
        <v>183</v>
      </c>
      <c r="E119" s="19"/>
      <c r="F119" s="19"/>
      <c r="G119" s="19">
        <v>250000</v>
      </c>
      <c r="H119" s="1" t="s">
        <v>186</v>
      </c>
      <c r="J119" s="1"/>
      <c r="K119" s="1"/>
      <c r="L119" s="19"/>
      <c r="M119" s="19"/>
      <c r="N119" s="1"/>
    </row>
    <row r="120" spans="1:14" s="20" customFormat="1" ht="15">
      <c r="A120" s="1"/>
      <c r="B120" s="1"/>
      <c r="C120" s="1"/>
      <c r="D120" s="1" t="s">
        <v>170</v>
      </c>
      <c r="E120" s="19">
        <v>250000</v>
      </c>
      <c r="F120" s="19">
        <v>150000</v>
      </c>
      <c r="G120" s="19">
        <v>0</v>
      </c>
      <c r="H120" s="1"/>
      <c r="J120" s="1"/>
      <c r="K120" s="1"/>
      <c r="L120" s="19"/>
      <c r="M120" s="19"/>
      <c r="N120" s="1"/>
    </row>
    <row r="121" spans="1:14" s="20" customFormat="1" ht="15">
      <c r="A121" s="1"/>
      <c r="B121" s="1"/>
      <c r="C121" s="1"/>
      <c r="D121" s="1"/>
      <c r="E121" s="19"/>
      <c r="F121" s="19"/>
      <c r="G121" s="19"/>
      <c r="H121" s="1"/>
      <c r="J121" s="1"/>
      <c r="K121" s="1"/>
      <c r="L121" s="19"/>
      <c r="M121" s="19"/>
      <c r="N121" s="1"/>
    </row>
    <row r="122" spans="1:14" s="20" customFormat="1" ht="15">
      <c r="A122" s="1"/>
      <c r="B122" s="1"/>
      <c r="C122" s="1"/>
      <c r="D122" s="1"/>
      <c r="E122" s="19"/>
      <c r="F122" s="19"/>
      <c r="G122" s="19"/>
      <c r="H122" s="1"/>
      <c r="J122" s="1"/>
      <c r="K122" s="1"/>
      <c r="L122" s="19"/>
      <c r="M122" s="19"/>
      <c r="N122" s="1"/>
    </row>
    <row r="123" spans="1:14" s="20" customFormat="1" ht="15">
      <c r="A123" s="1"/>
      <c r="B123" s="1"/>
      <c r="C123" s="1"/>
      <c r="D123" s="1"/>
      <c r="E123" s="19"/>
      <c r="F123" s="19"/>
      <c r="G123" s="19"/>
      <c r="H123" s="1"/>
      <c r="J123" s="1"/>
      <c r="K123" s="1"/>
      <c r="L123" s="19"/>
      <c r="M123" s="19"/>
      <c r="N123" s="1"/>
    </row>
    <row r="124" spans="1:14" s="20" customFormat="1" ht="15">
      <c r="A124" s="1"/>
      <c r="B124" s="1"/>
      <c r="C124" s="1"/>
      <c r="D124" s="1"/>
      <c r="E124" s="19"/>
      <c r="F124" s="19"/>
      <c r="G124" s="19"/>
      <c r="H124" s="1"/>
      <c r="J124" s="1"/>
      <c r="K124" s="1"/>
      <c r="L124" s="19"/>
      <c r="M124" s="19"/>
      <c r="N124" s="1"/>
    </row>
    <row r="125" spans="1:14" s="20" customFormat="1" ht="15">
      <c r="A125" s="1"/>
      <c r="B125" s="1"/>
      <c r="C125" s="1"/>
      <c r="D125" s="1"/>
      <c r="E125" s="19"/>
      <c r="F125" s="19"/>
      <c r="G125" s="19"/>
      <c r="H125" s="1"/>
      <c r="J125" s="1"/>
      <c r="K125" s="1"/>
      <c r="L125" s="19"/>
      <c r="M125" s="19"/>
      <c r="N125" s="1"/>
    </row>
    <row r="129" spans="3:9" ht="15">
      <c r="C129" s="62" t="s">
        <v>209</v>
      </c>
      <c r="D129" s="62" t="s">
        <v>210</v>
      </c>
      <c r="E129" s="62" t="s">
        <v>1</v>
      </c>
      <c r="F129" s="62" t="s">
        <v>162</v>
      </c>
      <c r="G129" s="62" t="s">
        <v>211</v>
      </c>
      <c r="H129" s="62" t="s">
        <v>212</v>
      </c>
      <c r="I129" s="62" t="s">
        <v>213</v>
      </c>
    </row>
    <row r="130" spans="3:9" ht="30">
      <c r="C130" s="63">
        <v>2009</v>
      </c>
      <c r="D130" s="64" t="s">
        <v>231</v>
      </c>
      <c r="E130" s="64" t="s">
        <v>232</v>
      </c>
      <c r="F130" s="65">
        <v>40183</v>
      </c>
      <c r="G130" s="66">
        <v>4200</v>
      </c>
      <c r="H130" s="63" t="b">
        <v>1</v>
      </c>
      <c r="I130" s="66">
        <v>0</v>
      </c>
    </row>
    <row r="131" spans="3:9" ht="15">
      <c r="C131" s="63">
        <v>2009</v>
      </c>
      <c r="D131" s="64" t="s">
        <v>240</v>
      </c>
      <c r="E131" s="64" t="s">
        <v>241</v>
      </c>
      <c r="F131" s="65">
        <v>40191</v>
      </c>
      <c r="G131" s="66">
        <v>1680</v>
      </c>
      <c r="H131" s="63" t="b">
        <v>0</v>
      </c>
      <c r="I131" s="66">
        <v>0</v>
      </c>
    </row>
    <row r="132" spans="3:9" ht="30">
      <c r="C132" s="63">
        <v>2009</v>
      </c>
      <c r="D132" s="64" t="s">
        <v>219</v>
      </c>
      <c r="E132" s="64" t="s">
        <v>220</v>
      </c>
      <c r="F132" s="65">
        <v>40193</v>
      </c>
      <c r="G132" s="66">
        <v>37944</v>
      </c>
      <c r="H132" s="63" t="b">
        <v>1</v>
      </c>
      <c r="I132" s="66">
        <v>0</v>
      </c>
    </row>
    <row r="133" spans="3:9" ht="15">
      <c r="C133" s="63">
        <v>2009</v>
      </c>
      <c r="D133" s="64" t="s">
        <v>225</v>
      </c>
      <c r="E133" s="64" t="s">
        <v>226</v>
      </c>
      <c r="F133" s="65">
        <v>40194</v>
      </c>
      <c r="G133" s="66">
        <v>28800</v>
      </c>
      <c r="H133" s="63" t="b">
        <v>1</v>
      </c>
      <c r="I133" s="66">
        <v>30355.2</v>
      </c>
    </row>
    <row r="134" spans="3:9" ht="15">
      <c r="C134" s="63">
        <v>2009</v>
      </c>
      <c r="D134" s="64" t="s">
        <v>266</v>
      </c>
      <c r="E134" s="64" t="s">
        <v>267</v>
      </c>
      <c r="F134" s="65">
        <v>40197</v>
      </c>
      <c r="G134" s="66">
        <v>11160</v>
      </c>
      <c r="H134" s="63" t="b">
        <v>1</v>
      </c>
      <c r="I134" s="66">
        <v>0</v>
      </c>
    </row>
    <row r="135" spans="3:9" ht="30">
      <c r="C135" s="63">
        <v>2009</v>
      </c>
      <c r="D135" s="64" t="s">
        <v>238</v>
      </c>
      <c r="E135" s="64" t="s">
        <v>239</v>
      </c>
      <c r="F135" s="65">
        <v>40206</v>
      </c>
      <c r="G135" s="66">
        <v>162</v>
      </c>
      <c r="H135" s="63" t="b">
        <v>0</v>
      </c>
      <c r="I135" s="66">
        <v>0</v>
      </c>
    </row>
    <row r="136" spans="3:9" ht="15">
      <c r="C136" s="63">
        <v>2009</v>
      </c>
      <c r="D136" s="64" t="s">
        <v>244</v>
      </c>
      <c r="E136" s="64" t="s">
        <v>245</v>
      </c>
      <c r="F136" s="65">
        <v>40206</v>
      </c>
      <c r="G136" s="66">
        <v>1800</v>
      </c>
      <c r="H136" s="63" t="b">
        <v>0</v>
      </c>
      <c r="I136" s="66">
        <v>0</v>
      </c>
    </row>
    <row r="137" spans="3:9" ht="30">
      <c r="C137" s="63">
        <v>2009</v>
      </c>
      <c r="D137" s="64" t="s">
        <v>246</v>
      </c>
      <c r="E137" s="64" t="s">
        <v>239</v>
      </c>
      <c r="F137" s="65">
        <v>40206</v>
      </c>
      <c r="G137" s="66">
        <v>16200</v>
      </c>
      <c r="H137" s="63" t="b">
        <v>1</v>
      </c>
      <c r="I137" s="66">
        <v>28800</v>
      </c>
    </row>
    <row r="138" spans="3:9" ht="30">
      <c r="C138" s="63">
        <v>2009</v>
      </c>
      <c r="D138" s="64" t="s">
        <v>247</v>
      </c>
      <c r="E138" s="64" t="s">
        <v>239</v>
      </c>
      <c r="F138" s="65">
        <v>40206</v>
      </c>
      <c r="G138" s="66">
        <v>15000</v>
      </c>
      <c r="H138" s="63" t="b">
        <v>1</v>
      </c>
      <c r="I138" s="66">
        <v>3240</v>
      </c>
    </row>
    <row r="139" spans="3:9" ht="30">
      <c r="C139" s="63">
        <v>2009</v>
      </c>
      <c r="D139" s="64" t="s">
        <v>248</v>
      </c>
      <c r="E139" s="64" t="s">
        <v>239</v>
      </c>
      <c r="F139" s="65">
        <v>40206</v>
      </c>
      <c r="G139" s="66">
        <v>15600</v>
      </c>
      <c r="H139" s="63" t="b">
        <v>1</v>
      </c>
      <c r="I139" s="66">
        <v>7560</v>
      </c>
    </row>
    <row r="140" spans="3:10" ht="30">
      <c r="C140" s="63">
        <v>2009</v>
      </c>
      <c r="D140" s="64" t="s">
        <v>273</v>
      </c>
      <c r="E140" s="64" t="s">
        <v>239</v>
      </c>
      <c r="F140" s="65">
        <v>40206</v>
      </c>
      <c r="G140" s="66">
        <v>7800</v>
      </c>
      <c r="H140" s="63" t="b">
        <v>1</v>
      </c>
      <c r="I140" s="66">
        <v>0</v>
      </c>
      <c r="J140" s="67">
        <f>+SUM(G130:G140)</f>
        <v>140346</v>
      </c>
    </row>
    <row r="141" spans="3:9" ht="30">
      <c r="C141" s="63">
        <v>2009</v>
      </c>
      <c r="D141" s="64" t="s">
        <v>268</v>
      </c>
      <c r="E141" s="64" t="s">
        <v>269</v>
      </c>
      <c r="F141" s="65">
        <v>40211</v>
      </c>
      <c r="G141" s="66">
        <v>19125.6</v>
      </c>
      <c r="H141" s="63" t="b">
        <v>1</v>
      </c>
      <c r="I141" s="66">
        <v>4200</v>
      </c>
    </row>
    <row r="142" spans="3:9" ht="15">
      <c r="C142" s="63">
        <v>2009</v>
      </c>
      <c r="D142" s="64" t="s">
        <v>256</v>
      </c>
      <c r="E142" s="64" t="s">
        <v>257</v>
      </c>
      <c r="F142" s="65">
        <v>40214</v>
      </c>
      <c r="G142" s="66">
        <v>780</v>
      </c>
      <c r="H142" s="63" t="b">
        <v>0</v>
      </c>
      <c r="I142" s="66">
        <v>10800</v>
      </c>
    </row>
    <row r="143" spans="3:9" ht="30">
      <c r="C143" s="63">
        <v>2009</v>
      </c>
      <c r="D143" s="64" t="s">
        <v>242</v>
      </c>
      <c r="E143" s="64" t="s">
        <v>243</v>
      </c>
      <c r="F143" s="65">
        <v>40219</v>
      </c>
      <c r="G143" s="66">
        <v>336</v>
      </c>
      <c r="H143" s="63" t="b">
        <v>0</v>
      </c>
      <c r="I143" s="66">
        <v>0</v>
      </c>
    </row>
    <row r="144" spans="3:9" ht="15">
      <c r="C144" s="63">
        <v>2009</v>
      </c>
      <c r="D144" s="64" t="s">
        <v>261</v>
      </c>
      <c r="E144" s="64" t="s">
        <v>262</v>
      </c>
      <c r="F144" s="65">
        <v>40219</v>
      </c>
      <c r="G144" s="66">
        <v>150000</v>
      </c>
      <c r="H144" s="63" t="b">
        <v>1</v>
      </c>
      <c r="I144" s="66">
        <v>0</v>
      </c>
    </row>
    <row r="145" spans="3:9" ht="30">
      <c r="C145" s="63">
        <v>2009</v>
      </c>
      <c r="D145" s="64" t="s">
        <v>227</v>
      </c>
      <c r="E145" s="64" t="s">
        <v>228</v>
      </c>
      <c r="F145" s="65">
        <v>40221</v>
      </c>
      <c r="G145" s="66">
        <v>3240</v>
      </c>
      <c r="H145" s="63" t="b">
        <v>1</v>
      </c>
      <c r="I145" s="66">
        <v>0</v>
      </c>
    </row>
    <row r="146" spans="3:9" ht="15">
      <c r="C146" s="63">
        <v>2009</v>
      </c>
      <c r="D146" s="64" t="s">
        <v>233</v>
      </c>
      <c r="E146" s="64" t="s">
        <v>234</v>
      </c>
      <c r="F146" s="65">
        <v>40222</v>
      </c>
      <c r="G146" s="66">
        <v>10800</v>
      </c>
      <c r="H146" s="63" t="b">
        <v>1</v>
      </c>
      <c r="I146" s="66">
        <v>0</v>
      </c>
    </row>
    <row r="147" spans="3:9" ht="15">
      <c r="C147" s="63">
        <v>2009</v>
      </c>
      <c r="D147" s="64" t="s">
        <v>260</v>
      </c>
      <c r="E147" s="64" t="s">
        <v>255</v>
      </c>
      <c r="F147" s="65">
        <v>40225</v>
      </c>
      <c r="G147" s="66">
        <v>28800</v>
      </c>
      <c r="H147" s="63" t="b">
        <v>1</v>
      </c>
      <c r="I147" s="66">
        <v>0</v>
      </c>
    </row>
    <row r="148" spans="3:10" ht="15">
      <c r="C148" s="63">
        <v>2009</v>
      </c>
      <c r="D148" s="64" t="s">
        <v>237</v>
      </c>
      <c r="E148" s="64" t="s">
        <v>226</v>
      </c>
      <c r="F148" s="65">
        <v>40232</v>
      </c>
      <c r="G148" s="66">
        <v>4200</v>
      </c>
      <c r="H148" s="63" t="b">
        <v>0</v>
      </c>
      <c r="I148" s="66">
        <v>0</v>
      </c>
      <c r="J148" s="67">
        <f>+SUM(G141:G148)</f>
        <v>217281.6</v>
      </c>
    </row>
    <row r="149" spans="3:9" ht="15">
      <c r="C149" s="63">
        <v>2009</v>
      </c>
      <c r="D149" s="64" t="s">
        <v>218</v>
      </c>
      <c r="E149" s="64" t="s">
        <v>82</v>
      </c>
      <c r="F149" s="65">
        <v>40239</v>
      </c>
      <c r="G149" s="66">
        <v>9600</v>
      </c>
      <c r="H149" s="63" t="b">
        <v>0</v>
      </c>
      <c r="I149" s="66">
        <v>16200</v>
      </c>
    </row>
    <row r="150" spans="3:9" ht="15">
      <c r="C150" s="63">
        <v>2009</v>
      </c>
      <c r="D150" s="64" t="s">
        <v>254</v>
      </c>
      <c r="E150" s="64" t="s">
        <v>255</v>
      </c>
      <c r="F150" s="65">
        <v>40240</v>
      </c>
      <c r="G150" s="66">
        <v>5880</v>
      </c>
      <c r="H150" s="63" t="b">
        <v>1</v>
      </c>
      <c r="I150" s="66">
        <v>15000</v>
      </c>
    </row>
    <row r="151" spans="3:9" ht="15">
      <c r="C151" s="63">
        <v>2009</v>
      </c>
      <c r="D151" s="64" t="s">
        <v>264</v>
      </c>
      <c r="E151" s="64" t="s">
        <v>265</v>
      </c>
      <c r="F151" s="65">
        <v>40245</v>
      </c>
      <c r="G151" s="66">
        <v>4800</v>
      </c>
      <c r="H151" s="63" t="b">
        <v>1</v>
      </c>
      <c r="I151" s="66">
        <v>15600</v>
      </c>
    </row>
    <row r="152" spans="3:9" ht="15">
      <c r="C152" s="63">
        <v>2009</v>
      </c>
      <c r="D152" s="64" t="s">
        <v>252</v>
      </c>
      <c r="E152" s="64" t="s">
        <v>253</v>
      </c>
      <c r="F152" s="65">
        <v>40247</v>
      </c>
      <c r="G152" s="66">
        <v>7200</v>
      </c>
      <c r="H152" s="63" t="b">
        <v>1</v>
      </c>
      <c r="I152" s="66">
        <v>79200</v>
      </c>
    </row>
    <row r="153" spans="3:9" ht="15">
      <c r="C153" s="63">
        <v>2009</v>
      </c>
      <c r="D153" s="64" t="s">
        <v>274</v>
      </c>
      <c r="E153" s="64" t="s">
        <v>160</v>
      </c>
      <c r="F153" s="65">
        <v>40249</v>
      </c>
      <c r="G153" s="66">
        <v>81732</v>
      </c>
      <c r="H153" s="63" t="b">
        <v>1</v>
      </c>
      <c r="I153" s="66">
        <v>12000</v>
      </c>
    </row>
    <row r="154" spans="3:9" ht="15">
      <c r="C154" s="63">
        <v>2009</v>
      </c>
      <c r="D154" s="64" t="s">
        <v>229</v>
      </c>
      <c r="E154" s="64" t="s">
        <v>7</v>
      </c>
      <c r="F154" s="65">
        <v>40253</v>
      </c>
      <c r="G154" s="66">
        <v>7560</v>
      </c>
      <c r="H154" s="63" t="b">
        <v>0</v>
      </c>
      <c r="I154" s="66">
        <v>7200</v>
      </c>
    </row>
    <row r="155" spans="3:9" ht="15">
      <c r="C155" s="63">
        <v>2009</v>
      </c>
      <c r="D155" s="64" t="s">
        <v>263</v>
      </c>
      <c r="E155" s="64" t="s">
        <v>32</v>
      </c>
      <c r="F155" s="65">
        <v>40256</v>
      </c>
      <c r="G155" s="66">
        <v>390000</v>
      </c>
      <c r="H155" s="63" t="b">
        <v>1</v>
      </c>
      <c r="I155" s="66">
        <v>5880</v>
      </c>
    </row>
    <row r="156" spans="3:10" ht="30">
      <c r="C156" s="63">
        <v>2009</v>
      </c>
      <c r="D156" s="64" t="s">
        <v>251</v>
      </c>
      <c r="E156" s="64" t="s">
        <v>228</v>
      </c>
      <c r="F156" s="65">
        <v>40260</v>
      </c>
      <c r="G156" s="66">
        <v>12000</v>
      </c>
      <c r="H156" s="63" t="b">
        <v>1</v>
      </c>
      <c r="I156" s="66">
        <v>0</v>
      </c>
      <c r="J156" s="67">
        <f>+SUM(G149:G156)</f>
        <v>518772</v>
      </c>
    </row>
    <row r="157" spans="3:9" ht="15">
      <c r="C157" s="63">
        <v>2009</v>
      </c>
      <c r="D157" s="64" t="s">
        <v>214</v>
      </c>
      <c r="E157" s="64" t="s">
        <v>215</v>
      </c>
      <c r="F157" s="65">
        <v>40277</v>
      </c>
      <c r="G157" s="66">
        <v>11340</v>
      </c>
      <c r="H157" s="63" t="b">
        <v>0</v>
      </c>
      <c r="I157" s="66">
        <v>55536</v>
      </c>
    </row>
    <row r="158" spans="3:9" ht="15">
      <c r="C158" s="63">
        <v>2009</v>
      </c>
      <c r="D158" s="64" t="s">
        <v>216</v>
      </c>
      <c r="E158" s="64" t="s">
        <v>217</v>
      </c>
      <c r="F158" s="65">
        <v>40277</v>
      </c>
      <c r="G158" s="66">
        <v>5760</v>
      </c>
      <c r="H158" s="63" t="b">
        <v>0</v>
      </c>
      <c r="I158" s="66">
        <v>23040</v>
      </c>
    </row>
    <row r="159" spans="3:9" ht="15">
      <c r="C159" s="63">
        <v>2009</v>
      </c>
      <c r="D159" s="64" t="s">
        <v>275</v>
      </c>
      <c r="E159" s="64" t="s">
        <v>226</v>
      </c>
      <c r="F159" s="65">
        <v>40277</v>
      </c>
      <c r="G159" s="66">
        <v>31008</v>
      </c>
      <c r="H159" s="63" t="b">
        <v>1</v>
      </c>
      <c r="I159" s="66">
        <v>120800</v>
      </c>
    </row>
    <row r="160" spans="3:10" ht="30">
      <c r="C160" s="63">
        <v>2009</v>
      </c>
      <c r="D160" s="64" t="s">
        <v>249</v>
      </c>
      <c r="E160" s="64" t="s">
        <v>250</v>
      </c>
      <c r="F160" s="65">
        <v>40295</v>
      </c>
      <c r="G160" s="66">
        <v>79200</v>
      </c>
      <c r="H160" s="63" t="b">
        <v>1</v>
      </c>
      <c r="I160" s="66">
        <v>300000</v>
      </c>
      <c r="J160" s="67">
        <f>+SUM(G157:G160)</f>
        <v>127308</v>
      </c>
    </row>
    <row r="161" spans="3:9" ht="15">
      <c r="C161" s="63">
        <v>2009</v>
      </c>
      <c r="D161" s="64" t="s">
        <v>223</v>
      </c>
      <c r="E161" s="64" t="s">
        <v>224</v>
      </c>
      <c r="F161" s="65">
        <v>40304</v>
      </c>
      <c r="G161" s="66">
        <v>4380</v>
      </c>
      <c r="H161" s="63" t="b">
        <v>0</v>
      </c>
      <c r="I161" s="66">
        <v>3840</v>
      </c>
    </row>
    <row r="162" spans="3:9" ht="15">
      <c r="C162" s="63">
        <v>2009</v>
      </c>
      <c r="D162" s="64" t="s">
        <v>276</v>
      </c>
      <c r="E162" s="64" t="s">
        <v>7</v>
      </c>
      <c r="F162" s="65">
        <v>40305</v>
      </c>
      <c r="G162" s="66">
        <v>4986</v>
      </c>
      <c r="H162" s="63" t="b">
        <v>1</v>
      </c>
      <c r="I162" s="66">
        <v>8928</v>
      </c>
    </row>
    <row r="163" spans="3:9" ht="15">
      <c r="C163" s="63">
        <v>2009</v>
      </c>
      <c r="D163" s="64" t="s">
        <v>277</v>
      </c>
      <c r="E163" s="64" t="s">
        <v>7</v>
      </c>
      <c r="F163" s="65">
        <v>40305</v>
      </c>
      <c r="G163" s="66">
        <v>2479.2</v>
      </c>
      <c r="H163" s="63" t="b">
        <v>1</v>
      </c>
      <c r="I163" s="66">
        <v>15300.48</v>
      </c>
    </row>
    <row r="164" spans="3:9" ht="15">
      <c r="C164" s="63">
        <v>2009</v>
      </c>
      <c r="D164" s="64" t="s">
        <v>278</v>
      </c>
      <c r="E164" s="64" t="s">
        <v>7</v>
      </c>
      <c r="F164" s="65">
        <v>40305</v>
      </c>
      <c r="G164" s="66">
        <v>2479.2</v>
      </c>
      <c r="H164" s="63" t="b">
        <v>1</v>
      </c>
      <c r="I164" s="66">
        <v>8928</v>
      </c>
    </row>
    <row r="165" spans="3:9" ht="15">
      <c r="C165" s="63">
        <v>2009</v>
      </c>
      <c r="D165" s="64" t="s">
        <v>272</v>
      </c>
      <c r="E165" s="64" t="s">
        <v>7</v>
      </c>
      <c r="F165" s="65">
        <v>40308</v>
      </c>
      <c r="G165" s="66">
        <v>18162</v>
      </c>
      <c r="H165" s="63" t="b">
        <v>1</v>
      </c>
      <c r="I165" s="66">
        <v>3840</v>
      </c>
    </row>
    <row r="166" spans="3:10" ht="15">
      <c r="C166" s="63">
        <v>2009</v>
      </c>
      <c r="D166" s="64" t="s">
        <v>230</v>
      </c>
      <c r="E166" s="64" t="s">
        <v>82</v>
      </c>
      <c r="F166" s="65">
        <v>40317</v>
      </c>
      <c r="G166" s="66">
        <v>5760</v>
      </c>
      <c r="H166" s="63" t="b">
        <v>0</v>
      </c>
      <c r="I166" s="66">
        <v>14529.6</v>
      </c>
      <c r="J166" s="67">
        <f>+SUM(G161:G166)</f>
        <v>38246.4</v>
      </c>
    </row>
    <row r="167" spans="3:9" ht="30">
      <c r="C167" s="63">
        <v>2009</v>
      </c>
      <c r="D167" s="64" t="s">
        <v>258</v>
      </c>
      <c r="E167" s="64" t="s">
        <v>259</v>
      </c>
      <c r="F167" s="65">
        <v>40340</v>
      </c>
      <c r="G167" s="66">
        <v>69420</v>
      </c>
      <c r="H167" s="63" t="b">
        <v>1</v>
      </c>
      <c r="I167" s="66">
        <v>6240</v>
      </c>
    </row>
    <row r="168" spans="3:9" ht="30">
      <c r="C168" s="63">
        <v>2009</v>
      </c>
      <c r="D168" s="64" t="s">
        <v>270</v>
      </c>
      <c r="E168" s="64" t="s">
        <v>259</v>
      </c>
      <c r="F168" s="65">
        <v>40340</v>
      </c>
      <c r="G168" s="66">
        <v>11160</v>
      </c>
      <c r="H168" s="63" t="b">
        <v>1</v>
      </c>
      <c r="I168" s="66">
        <v>65385.6</v>
      </c>
    </row>
    <row r="169" spans="3:9" ht="30">
      <c r="C169" s="63">
        <v>2009</v>
      </c>
      <c r="D169" s="64" t="s">
        <v>271</v>
      </c>
      <c r="E169" s="64" t="s">
        <v>259</v>
      </c>
      <c r="F169" s="65">
        <v>40340</v>
      </c>
      <c r="G169" s="66">
        <v>4800</v>
      </c>
      <c r="H169" s="63" t="b">
        <v>1</v>
      </c>
      <c r="I169" s="66">
        <v>24806.4</v>
      </c>
    </row>
    <row r="170" spans="3:9" ht="15">
      <c r="C170" s="63">
        <v>2009</v>
      </c>
      <c r="D170" s="64" t="s">
        <v>221</v>
      </c>
      <c r="E170" s="64" t="s">
        <v>215</v>
      </c>
      <c r="F170" s="65">
        <v>40347</v>
      </c>
      <c r="G170" s="66">
        <v>14400</v>
      </c>
      <c r="H170" s="63" t="b">
        <v>0</v>
      </c>
      <c r="I170" s="66">
        <v>4986</v>
      </c>
    </row>
    <row r="171" spans="3:9" ht="15">
      <c r="C171" s="63">
        <v>2009</v>
      </c>
      <c r="D171" s="64" t="s">
        <v>222</v>
      </c>
      <c r="E171" s="64" t="s">
        <v>215</v>
      </c>
      <c r="F171" s="65">
        <v>40347</v>
      </c>
      <c r="G171" s="66">
        <v>9360</v>
      </c>
      <c r="H171" s="63" t="b">
        <v>0</v>
      </c>
      <c r="I171" s="66">
        <v>2479.2</v>
      </c>
    </row>
    <row r="172" spans="3:10" ht="15">
      <c r="C172" s="63">
        <v>2009</v>
      </c>
      <c r="D172" s="64" t="s">
        <v>235</v>
      </c>
      <c r="E172" s="64" t="s">
        <v>236</v>
      </c>
      <c r="F172" s="65">
        <v>40353</v>
      </c>
      <c r="G172" s="66">
        <v>168000</v>
      </c>
      <c r="H172" s="63" t="b">
        <v>0</v>
      </c>
      <c r="I172" s="66">
        <v>2479.2</v>
      </c>
      <c r="J172" s="67">
        <f>+SUM(G167:G172)</f>
        <v>277140</v>
      </c>
    </row>
    <row r="173" spans="4:10" ht="15">
      <c r="D173" s="19"/>
      <c r="F173" s="1"/>
      <c r="G173" s="19">
        <f>+SUM(G129:G172)</f>
        <v>1319094</v>
      </c>
      <c r="H173" s="68"/>
      <c r="I173" s="19"/>
      <c r="J173" s="19">
        <f>+SUM(J129:J172)</f>
        <v>1319094</v>
      </c>
    </row>
    <row r="174" spans="4:9" ht="15">
      <c r="D174" s="19"/>
      <c r="F174" s="1"/>
      <c r="H174" s="20"/>
      <c r="I174" s="1"/>
    </row>
    <row r="175" spans="4:9" ht="15">
      <c r="D175" s="19"/>
      <c r="F175" s="1"/>
      <c r="H175" s="20"/>
      <c r="I175" s="1"/>
    </row>
  </sheetData>
  <sheetProtection/>
  <mergeCells count="3">
    <mergeCell ref="D102:D103"/>
    <mergeCell ref="C104:C113"/>
    <mergeCell ref="L94:M9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F82" sqref="F82"/>
    </sheetView>
  </sheetViews>
  <sheetFormatPr defaultColWidth="9.140625" defaultRowHeight="15"/>
  <cols>
    <col min="1" max="1" width="11.00390625" style="1" hidden="1" customWidth="1"/>
    <col min="2" max="2" width="15.8515625" style="1" bestFit="1" customWidth="1"/>
    <col min="3" max="3" width="15.00390625" style="1" customWidth="1"/>
    <col min="4" max="4" width="27.00390625" style="1" customWidth="1"/>
    <col min="5" max="6" width="18.28125" style="19" bestFit="1" customWidth="1"/>
    <col min="7" max="7" width="18.28125" style="19" customWidth="1"/>
    <col min="8" max="8" width="23.421875" style="1" customWidth="1"/>
    <col min="9" max="9" width="32.421875" style="20" bestFit="1" customWidth="1"/>
    <col min="10" max="10" width="11.8515625" style="1" hidden="1" customWidth="1"/>
    <col min="11" max="11" width="13.28125" style="1" bestFit="1" customWidth="1"/>
    <col min="12" max="16384" width="9.140625" style="1" customWidth="1"/>
  </cols>
  <sheetData>
    <row r="1" spans="1:10" ht="30">
      <c r="A1" s="1" t="s">
        <v>81</v>
      </c>
      <c r="B1" s="2" t="s">
        <v>0</v>
      </c>
      <c r="C1" s="3" t="s">
        <v>4</v>
      </c>
      <c r="D1" s="3" t="s">
        <v>1</v>
      </c>
      <c r="E1" s="4" t="s">
        <v>8</v>
      </c>
      <c r="F1" s="4" t="s">
        <v>9</v>
      </c>
      <c r="G1" s="4" t="s">
        <v>312</v>
      </c>
      <c r="H1" s="3" t="s">
        <v>2</v>
      </c>
      <c r="I1" s="5" t="s">
        <v>6</v>
      </c>
      <c r="J1" s="37" t="s">
        <v>162</v>
      </c>
    </row>
    <row r="2" spans="2:10" ht="15">
      <c r="B2" s="34" t="s">
        <v>148</v>
      </c>
      <c r="C2" s="35">
        <v>40451</v>
      </c>
      <c r="D2" s="34" t="s">
        <v>35</v>
      </c>
      <c r="E2" s="36">
        <v>144</v>
      </c>
      <c r="F2" s="36">
        <v>0</v>
      </c>
      <c r="G2" s="9">
        <f aca="true" t="shared" si="0" ref="G2:G33">+F2+E2</f>
        <v>144</v>
      </c>
      <c r="H2" s="34" t="s">
        <v>5</v>
      </c>
      <c r="I2" s="52" t="s">
        <v>13</v>
      </c>
      <c r="J2" s="38">
        <v>40274</v>
      </c>
    </row>
    <row r="3" spans="2:10" ht="15">
      <c r="B3" s="11" t="s">
        <v>50</v>
      </c>
      <c r="C3" s="12">
        <v>40337</v>
      </c>
      <c r="D3" s="13" t="s">
        <v>113</v>
      </c>
      <c r="E3" s="14">
        <v>224</v>
      </c>
      <c r="F3" s="14">
        <v>0</v>
      </c>
      <c r="G3" s="9">
        <f t="shared" si="0"/>
        <v>224</v>
      </c>
      <c r="H3" s="11" t="s">
        <v>5</v>
      </c>
      <c r="I3" s="15" t="s">
        <v>13</v>
      </c>
      <c r="J3" s="38">
        <v>40259</v>
      </c>
    </row>
    <row r="4" spans="1:10" ht="15">
      <c r="A4" s="1" t="s">
        <v>68</v>
      </c>
      <c r="B4" s="6" t="s">
        <v>98</v>
      </c>
      <c r="C4" s="7">
        <v>40268</v>
      </c>
      <c r="D4" s="8" t="s">
        <v>53</v>
      </c>
      <c r="E4" s="9">
        <v>0</v>
      </c>
      <c r="F4" s="9">
        <v>500</v>
      </c>
      <c r="G4" s="9">
        <f t="shared" si="0"/>
        <v>500</v>
      </c>
      <c r="H4" s="6" t="s">
        <v>5</v>
      </c>
      <c r="I4" s="10" t="s">
        <v>21</v>
      </c>
      <c r="J4" s="38">
        <v>40281</v>
      </c>
    </row>
    <row r="5" spans="1:10" ht="15">
      <c r="A5" s="1" t="s">
        <v>73</v>
      </c>
      <c r="B5" s="6" t="s">
        <v>44</v>
      </c>
      <c r="C5" s="7">
        <v>40329</v>
      </c>
      <c r="D5" s="8" t="s">
        <v>109</v>
      </c>
      <c r="E5" s="9">
        <v>553</v>
      </c>
      <c r="F5" s="9">
        <v>0</v>
      </c>
      <c r="G5" s="9">
        <f t="shared" si="0"/>
        <v>553</v>
      </c>
      <c r="H5" s="6" t="s">
        <v>5</v>
      </c>
      <c r="I5" s="10" t="s">
        <v>13</v>
      </c>
      <c r="J5" s="39"/>
    </row>
    <row r="6" spans="2:10" ht="15">
      <c r="B6" s="21" t="s">
        <v>132</v>
      </c>
      <c r="C6" s="22">
        <v>40390</v>
      </c>
      <c r="D6" s="27" t="s">
        <v>138</v>
      </c>
      <c r="E6" s="28">
        <v>780</v>
      </c>
      <c r="F6" s="28">
        <v>0</v>
      </c>
      <c r="G6" s="9">
        <f t="shared" si="0"/>
        <v>780</v>
      </c>
      <c r="H6" s="21" t="s">
        <v>3</v>
      </c>
      <c r="I6" s="25" t="s">
        <v>13</v>
      </c>
      <c r="J6" s="38">
        <v>40367</v>
      </c>
    </row>
    <row r="7" spans="1:10" ht="15">
      <c r="A7" s="1" t="s">
        <v>64</v>
      </c>
      <c r="B7" s="11" t="s">
        <v>42</v>
      </c>
      <c r="C7" s="12">
        <v>40298</v>
      </c>
      <c r="D7" s="13" t="s">
        <v>83</v>
      </c>
      <c r="E7" s="14">
        <v>0</v>
      </c>
      <c r="F7" s="14">
        <v>1000</v>
      </c>
      <c r="G7" s="9">
        <f t="shared" si="0"/>
        <v>1000</v>
      </c>
      <c r="H7" s="11" t="s">
        <v>5</v>
      </c>
      <c r="I7" s="15" t="s">
        <v>21</v>
      </c>
      <c r="J7" s="38">
        <v>40367</v>
      </c>
    </row>
    <row r="8" spans="2:10" ht="15">
      <c r="B8" s="34" t="s">
        <v>150</v>
      </c>
      <c r="C8" s="35">
        <v>40451</v>
      </c>
      <c r="D8" s="34" t="s">
        <v>144</v>
      </c>
      <c r="E8" s="36">
        <v>0</v>
      </c>
      <c r="F8" s="36">
        <v>1000</v>
      </c>
      <c r="G8" s="9">
        <f t="shared" si="0"/>
        <v>1000</v>
      </c>
      <c r="H8" s="34" t="s">
        <v>3</v>
      </c>
      <c r="I8" s="52" t="s">
        <v>21</v>
      </c>
      <c r="J8" s="38">
        <v>40367</v>
      </c>
    </row>
    <row r="9" spans="1:10" ht="15">
      <c r="A9" s="1" t="s">
        <v>69</v>
      </c>
      <c r="B9" s="6" t="s">
        <v>19</v>
      </c>
      <c r="C9" s="7">
        <v>40209</v>
      </c>
      <c r="D9" s="8" t="s">
        <v>27</v>
      </c>
      <c r="E9" s="9">
        <v>1098</v>
      </c>
      <c r="F9" s="9">
        <v>0</v>
      </c>
      <c r="G9" s="9">
        <f t="shared" si="0"/>
        <v>1098</v>
      </c>
      <c r="H9" s="6" t="s">
        <v>5</v>
      </c>
      <c r="I9" s="10" t="s">
        <v>21</v>
      </c>
      <c r="J9" s="39"/>
    </row>
    <row r="10" spans="2:10" ht="15">
      <c r="B10" s="29" t="s">
        <v>165</v>
      </c>
      <c r="C10" s="30">
        <v>40466</v>
      </c>
      <c r="D10" s="29" t="s">
        <v>166</v>
      </c>
      <c r="E10" s="58">
        <v>1200</v>
      </c>
      <c r="F10" s="32">
        <v>0</v>
      </c>
      <c r="G10" s="9">
        <f t="shared" si="0"/>
        <v>1200</v>
      </c>
      <c r="H10" s="29" t="s">
        <v>5</v>
      </c>
      <c r="I10" s="53" t="s">
        <v>313</v>
      </c>
      <c r="J10" s="38">
        <v>40240</v>
      </c>
    </row>
    <row r="11" spans="2:10" ht="15">
      <c r="B11" s="29" t="s">
        <v>195</v>
      </c>
      <c r="C11" s="30">
        <v>40480</v>
      </c>
      <c r="D11" s="31" t="s">
        <v>157</v>
      </c>
      <c r="E11" s="32">
        <v>1980</v>
      </c>
      <c r="F11" s="32">
        <v>0</v>
      </c>
      <c r="G11" s="9">
        <f t="shared" si="0"/>
        <v>1980</v>
      </c>
      <c r="H11" s="29" t="s">
        <v>5</v>
      </c>
      <c r="I11" s="33" t="s">
        <v>13</v>
      </c>
      <c r="J11" s="38">
        <v>40234</v>
      </c>
    </row>
    <row r="12" spans="1:10" ht="15">
      <c r="A12" s="1" t="s">
        <v>10</v>
      </c>
      <c r="B12" s="11" t="s">
        <v>89</v>
      </c>
      <c r="C12" s="12">
        <v>40237</v>
      </c>
      <c r="D12" s="13" t="s">
        <v>35</v>
      </c>
      <c r="E12" s="14">
        <v>0</v>
      </c>
      <c r="F12" s="14">
        <v>2000</v>
      </c>
      <c r="G12" s="9">
        <f t="shared" si="0"/>
        <v>2000</v>
      </c>
      <c r="H12" s="11" t="s">
        <v>5</v>
      </c>
      <c r="I12" s="15" t="s">
        <v>21</v>
      </c>
      <c r="J12" s="38">
        <v>40238</v>
      </c>
    </row>
    <row r="13" spans="2:10" ht="15">
      <c r="B13" s="29" t="s">
        <v>189</v>
      </c>
      <c r="C13" s="30">
        <v>40466</v>
      </c>
      <c r="D13" s="31" t="s">
        <v>190</v>
      </c>
      <c r="E13" s="32">
        <v>1700</v>
      </c>
      <c r="F13" s="32">
        <v>600</v>
      </c>
      <c r="G13" s="9">
        <f t="shared" si="0"/>
        <v>2300</v>
      </c>
      <c r="H13" s="29" t="s">
        <v>5</v>
      </c>
      <c r="I13" s="33" t="s">
        <v>13</v>
      </c>
      <c r="J13" s="38">
        <v>40340</v>
      </c>
    </row>
    <row r="14" spans="1:10" ht="15">
      <c r="A14" s="1" t="s">
        <v>10</v>
      </c>
      <c r="B14" s="11" t="s">
        <v>87</v>
      </c>
      <c r="C14" s="12">
        <v>40237</v>
      </c>
      <c r="D14" s="13" t="s">
        <v>34</v>
      </c>
      <c r="E14" s="14">
        <v>0</v>
      </c>
      <c r="F14" s="14">
        <v>2500</v>
      </c>
      <c r="G14" s="9">
        <f t="shared" si="0"/>
        <v>2500</v>
      </c>
      <c r="H14" s="11" t="s">
        <v>3</v>
      </c>
      <c r="I14" s="15" t="s">
        <v>21</v>
      </c>
      <c r="J14" s="38">
        <v>40277</v>
      </c>
    </row>
    <row r="15" spans="1:10" ht="15">
      <c r="A15" s="1" t="s">
        <v>74</v>
      </c>
      <c r="B15" s="11" t="s">
        <v>91</v>
      </c>
      <c r="C15" s="12">
        <v>40237</v>
      </c>
      <c r="D15" s="13" t="s">
        <v>36</v>
      </c>
      <c r="E15" s="14">
        <v>0</v>
      </c>
      <c r="F15" s="14">
        <v>2500</v>
      </c>
      <c r="G15" s="9">
        <f t="shared" si="0"/>
        <v>2500</v>
      </c>
      <c r="H15" s="11" t="s">
        <v>5</v>
      </c>
      <c r="I15" s="15" t="s">
        <v>21</v>
      </c>
      <c r="J15" s="38">
        <v>40297</v>
      </c>
    </row>
    <row r="16" spans="1:10" ht="15">
      <c r="A16" s="1" t="s">
        <v>65</v>
      </c>
      <c r="B16" s="6" t="s">
        <v>15</v>
      </c>
      <c r="C16" s="7">
        <v>40209</v>
      </c>
      <c r="D16" s="8" t="s">
        <v>24</v>
      </c>
      <c r="E16" s="9">
        <v>0</v>
      </c>
      <c r="F16" s="9">
        <v>3000</v>
      </c>
      <c r="G16" s="9">
        <f t="shared" si="0"/>
        <v>3000</v>
      </c>
      <c r="H16" s="6" t="s">
        <v>3</v>
      </c>
      <c r="I16" s="10" t="s">
        <v>21</v>
      </c>
      <c r="J16" s="38">
        <v>40277</v>
      </c>
    </row>
    <row r="17" spans="1:10" ht="15">
      <c r="A17" s="1" t="s">
        <v>72</v>
      </c>
      <c r="B17" s="11" t="s">
        <v>94</v>
      </c>
      <c r="C17" s="12">
        <v>40237</v>
      </c>
      <c r="D17" s="13" t="s">
        <v>26</v>
      </c>
      <c r="E17" s="14">
        <v>0</v>
      </c>
      <c r="F17" s="14">
        <v>3000</v>
      </c>
      <c r="G17" s="9">
        <f t="shared" si="0"/>
        <v>3000</v>
      </c>
      <c r="H17" s="11" t="s">
        <v>3</v>
      </c>
      <c r="I17" s="15" t="s">
        <v>21</v>
      </c>
      <c r="J17" s="38">
        <v>40274</v>
      </c>
    </row>
    <row r="18" spans="2:10" ht="15">
      <c r="B18" s="21" t="s">
        <v>131</v>
      </c>
      <c r="C18" s="22">
        <v>40390</v>
      </c>
      <c r="D18" s="27" t="s">
        <v>55</v>
      </c>
      <c r="E18" s="28">
        <v>0</v>
      </c>
      <c r="F18" s="28">
        <v>3000</v>
      </c>
      <c r="G18" s="9">
        <f t="shared" si="0"/>
        <v>3000</v>
      </c>
      <c r="H18" s="21" t="s">
        <v>3</v>
      </c>
      <c r="I18" s="26" t="s">
        <v>21</v>
      </c>
      <c r="J18" s="38">
        <v>40367</v>
      </c>
    </row>
    <row r="19" spans="2:10" ht="15">
      <c r="B19" s="29" t="s">
        <v>193</v>
      </c>
      <c r="C19" s="30">
        <v>40480</v>
      </c>
      <c r="D19" s="31" t="s">
        <v>194</v>
      </c>
      <c r="E19" s="32">
        <v>0</v>
      </c>
      <c r="F19" s="32">
        <v>3000</v>
      </c>
      <c r="G19" s="9">
        <f t="shared" si="0"/>
        <v>3000</v>
      </c>
      <c r="H19" s="29" t="s">
        <v>3</v>
      </c>
      <c r="I19" s="33" t="s">
        <v>21</v>
      </c>
      <c r="J19" s="38">
        <v>40368</v>
      </c>
    </row>
    <row r="20" spans="2:10" ht="15">
      <c r="B20" s="6" t="s">
        <v>103</v>
      </c>
      <c r="C20" s="7">
        <v>40268</v>
      </c>
      <c r="D20" s="8" t="s">
        <v>58</v>
      </c>
      <c r="E20" s="9">
        <v>3050</v>
      </c>
      <c r="F20" s="9">
        <v>0</v>
      </c>
      <c r="G20" s="9">
        <f t="shared" si="0"/>
        <v>3050</v>
      </c>
      <c r="H20" s="6" t="s">
        <v>5</v>
      </c>
      <c r="I20" s="10" t="s">
        <v>13</v>
      </c>
      <c r="J20" s="38">
        <v>40359</v>
      </c>
    </row>
    <row r="21" spans="1:10" ht="15">
      <c r="A21" s="1" t="s">
        <v>75</v>
      </c>
      <c r="B21" s="11" t="s">
        <v>92</v>
      </c>
      <c r="C21" s="12">
        <v>40237</v>
      </c>
      <c r="D21" s="13" t="s">
        <v>37</v>
      </c>
      <c r="E21" s="14">
        <v>1100</v>
      </c>
      <c r="F21" s="14">
        <v>2250</v>
      </c>
      <c r="G21" s="9">
        <f t="shared" si="0"/>
        <v>3350</v>
      </c>
      <c r="H21" s="11" t="s">
        <v>5</v>
      </c>
      <c r="I21" s="15" t="s">
        <v>22</v>
      </c>
      <c r="J21" s="38">
        <v>40268</v>
      </c>
    </row>
    <row r="22" spans="2:10" ht="15">
      <c r="B22" s="6" t="s">
        <v>17</v>
      </c>
      <c r="C22" s="7">
        <v>40209</v>
      </c>
      <c r="D22" s="8" t="s">
        <v>7</v>
      </c>
      <c r="E22" s="9">
        <v>0</v>
      </c>
      <c r="F22" s="9">
        <v>3500</v>
      </c>
      <c r="G22" s="9">
        <f t="shared" si="0"/>
        <v>3500</v>
      </c>
      <c r="H22" s="6" t="s">
        <v>5</v>
      </c>
      <c r="I22" s="10" t="s">
        <v>21</v>
      </c>
      <c r="J22" s="38">
        <v>40269</v>
      </c>
    </row>
    <row r="23" spans="2:10" ht="15">
      <c r="B23" s="6" t="s">
        <v>18</v>
      </c>
      <c r="C23" s="7">
        <v>40209</v>
      </c>
      <c r="D23" s="8" t="s">
        <v>7</v>
      </c>
      <c r="E23" s="9">
        <v>0</v>
      </c>
      <c r="F23" s="9">
        <v>3500</v>
      </c>
      <c r="G23" s="9">
        <f t="shared" si="0"/>
        <v>3500</v>
      </c>
      <c r="H23" s="6" t="s">
        <v>5</v>
      </c>
      <c r="I23" s="10" t="s">
        <v>21</v>
      </c>
      <c r="J23" s="39"/>
    </row>
    <row r="24" spans="2:10" ht="15">
      <c r="B24" s="6" t="s">
        <v>47</v>
      </c>
      <c r="C24" s="7">
        <v>40329</v>
      </c>
      <c r="D24" s="8" t="s">
        <v>111</v>
      </c>
      <c r="E24" s="9">
        <v>2697</v>
      </c>
      <c r="F24" s="9">
        <v>1800</v>
      </c>
      <c r="G24" s="9">
        <f t="shared" si="0"/>
        <v>4497</v>
      </c>
      <c r="H24" s="6" t="s">
        <v>5</v>
      </c>
      <c r="I24" s="10" t="s">
        <v>22</v>
      </c>
      <c r="J24" s="38">
        <v>40268</v>
      </c>
    </row>
    <row r="25" spans="2:10" ht="15">
      <c r="B25" s="11" t="s">
        <v>139</v>
      </c>
      <c r="C25" s="12">
        <v>40421</v>
      </c>
      <c r="D25" s="13" t="s">
        <v>142</v>
      </c>
      <c r="E25" s="14">
        <v>0</v>
      </c>
      <c r="F25" s="14">
        <v>4750</v>
      </c>
      <c r="G25" s="9">
        <f t="shared" si="0"/>
        <v>4750</v>
      </c>
      <c r="H25" s="11" t="s">
        <v>5</v>
      </c>
      <c r="I25" s="15" t="s">
        <v>21</v>
      </c>
      <c r="J25" s="38">
        <v>40316</v>
      </c>
    </row>
    <row r="26" spans="1:10" ht="15">
      <c r="A26" s="1" t="s">
        <v>80</v>
      </c>
      <c r="B26" s="6" t="s">
        <v>104</v>
      </c>
      <c r="C26" s="7">
        <v>40268</v>
      </c>
      <c r="D26" s="8" t="s">
        <v>60</v>
      </c>
      <c r="E26" s="9">
        <v>0</v>
      </c>
      <c r="F26" s="9">
        <v>5000</v>
      </c>
      <c r="G26" s="9">
        <f t="shared" si="0"/>
        <v>5000</v>
      </c>
      <c r="H26" s="6" t="s">
        <v>5</v>
      </c>
      <c r="I26" s="10" t="s">
        <v>21</v>
      </c>
      <c r="J26" s="39"/>
    </row>
    <row r="27" spans="2:10" ht="15">
      <c r="B27" s="29" t="s">
        <v>199</v>
      </c>
      <c r="C27" s="30">
        <v>40480</v>
      </c>
      <c r="D27" s="31" t="s">
        <v>55</v>
      </c>
      <c r="E27" s="32">
        <v>0</v>
      </c>
      <c r="F27" s="32">
        <v>5400</v>
      </c>
      <c r="G27" s="9">
        <f t="shared" si="0"/>
        <v>5400</v>
      </c>
      <c r="H27" s="29" t="s">
        <v>3</v>
      </c>
      <c r="I27" s="33" t="s">
        <v>21</v>
      </c>
      <c r="J27" s="38">
        <v>40359</v>
      </c>
    </row>
    <row r="28" spans="2:10" ht="15">
      <c r="B28" s="11" t="s">
        <v>51</v>
      </c>
      <c r="C28" s="12">
        <v>40359</v>
      </c>
      <c r="D28" s="13" t="s">
        <v>114</v>
      </c>
      <c r="E28" s="14">
        <v>6032.5</v>
      </c>
      <c r="F28" s="14">
        <v>0</v>
      </c>
      <c r="G28" s="9">
        <f t="shared" si="0"/>
        <v>6032.5</v>
      </c>
      <c r="H28" s="11" t="s">
        <v>5</v>
      </c>
      <c r="I28" s="15" t="s">
        <v>13</v>
      </c>
      <c r="J28" s="39"/>
    </row>
    <row r="29" spans="2:10" ht="15">
      <c r="B29" s="29" t="s">
        <v>196</v>
      </c>
      <c r="C29" s="30">
        <v>40480</v>
      </c>
      <c r="D29" s="31" t="s">
        <v>82</v>
      </c>
      <c r="E29" s="32">
        <v>6250</v>
      </c>
      <c r="F29" s="32">
        <v>0</v>
      </c>
      <c r="G29" s="9">
        <f t="shared" si="0"/>
        <v>6250</v>
      </c>
      <c r="H29" s="29" t="s">
        <v>3</v>
      </c>
      <c r="I29" s="33" t="s">
        <v>13</v>
      </c>
      <c r="J29" s="38">
        <v>40311</v>
      </c>
    </row>
    <row r="30" spans="2:10" ht="15">
      <c r="B30" s="29" t="s">
        <v>197</v>
      </c>
      <c r="C30" s="30">
        <v>40480</v>
      </c>
      <c r="D30" s="31" t="s">
        <v>82</v>
      </c>
      <c r="E30" s="32">
        <v>6250</v>
      </c>
      <c r="F30" s="32">
        <v>0</v>
      </c>
      <c r="G30" s="9">
        <f t="shared" si="0"/>
        <v>6250</v>
      </c>
      <c r="H30" s="29" t="s">
        <v>3</v>
      </c>
      <c r="I30" s="33" t="s">
        <v>13</v>
      </c>
      <c r="J30" s="39"/>
    </row>
    <row r="31" spans="2:10" ht="15">
      <c r="B31" s="11" t="s">
        <v>41</v>
      </c>
      <c r="C31" s="12">
        <v>40298</v>
      </c>
      <c r="D31" s="13" t="s">
        <v>82</v>
      </c>
      <c r="E31" s="14">
        <v>6300</v>
      </c>
      <c r="F31" s="14">
        <v>0</v>
      </c>
      <c r="G31" s="9">
        <f t="shared" si="0"/>
        <v>6300</v>
      </c>
      <c r="H31" s="11" t="s">
        <v>3</v>
      </c>
      <c r="I31" s="15" t="s">
        <v>13</v>
      </c>
      <c r="J31" s="38">
        <v>40399</v>
      </c>
    </row>
    <row r="32" spans="1:10" ht="15">
      <c r="A32" s="1" t="s">
        <v>10</v>
      </c>
      <c r="B32" s="11" t="s">
        <v>88</v>
      </c>
      <c r="C32" s="12">
        <v>40237</v>
      </c>
      <c r="D32" s="13" t="s">
        <v>35</v>
      </c>
      <c r="E32" s="14">
        <v>0</v>
      </c>
      <c r="F32" s="14">
        <v>6500</v>
      </c>
      <c r="G32" s="9">
        <f t="shared" si="0"/>
        <v>6500</v>
      </c>
      <c r="H32" s="11" t="s">
        <v>5</v>
      </c>
      <c r="I32" s="15" t="s">
        <v>21</v>
      </c>
      <c r="J32" s="39"/>
    </row>
    <row r="33" spans="1:10" ht="15">
      <c r="A33" s="1" t="s">
        <v>76</v>
      </c>
      <c r="B33" s="11" t="s">
        <v>90</v>
      </c>
      <c r="C33" s="12">
        <v>40237</v>
      </c>
      <c r="D33" s="13" t="s">
        <v>35</v>
      </c>
      <c r="E33" s="14">
        <v>0</v>
      </c>
      <c r="F33" s="14">
        <v>7000</v>
      </c>
      <c r="G33" s="9">
        <f t="shared" si="0"/>
        <v>7000</v>
      </c>
      <c r="H33" s="11" t="s">
        <v>5</v>
      </c>
      <c r="I33" s="15" t="s">
        <v>21</v>
      </c>
      <c r="J33" s="38">
        <v>40359</v>
      </c>
    </row>
    <row r="34" spans="1:10" ht="15">
      <c r="A34" s="1" t="s">
        <v>78</v>
      </c>
      <c r="B34" s="11" t="s">
        <v>40</v>
      </c>
      <c r="C34" s="12">
        <v>40280</v>
      </c>
      <c r="D34" s="13" t="s">
        <v>35</v>
      </c>
      <c r="E34" s="14">
        <v>0</v>
      </c>
      <c r="F34" s="14">
        <v>7000</v>
      </c>
      <c r="G34" s="9">
        <f aca="true" t="shared" si="1" ref="G34:G65">+F34+E34</f>
        <v>7000</v>
      </c>
      <c r="H34" s="11" t="s">
        <v>5</v>
      </c>
      <c r="I34" s="15" t="s">
        <v>21</v>
      </c>
      <c r="J34" s="39"/>
    </row>
    <row r="35" spans="2:10" ht="15">
      <c r="B35" s="21" t="s">
        <v>128</v>
      </c>
      <c r="C35" s="22">
        <v>40375</v>
      </c>
      <c r="D35" s="23" t="s">
        <v>35</v>
      </c>
      <c r="E35" s="24">
        <v>0</v>
      </c>
      <c r="F35" s="24">
        <v>7000</v>
      </c>
      <c r="G35" s="9">
        <f t="shared" si="1"/>
        <v>7000</v>
      </c>
      <c r="H35" s="23" t="s">
        <v>5</v>
      </c>
      <c r="I35" s="25" t="s">
        <v>21</v>
      </c>
      <c r="J35" s="38">
        <v>40319</v>
      </c>
    </row>
    <row r="36" spans="2:10" ht="15">
      <c r="B36" s="34" t="s">
        <v>153</v>
      </c>
      <c r="C36" s="35">
        <v>40451</v>
      </c>
      <c r="D36" s="34" t="s">
        <v>109</v>
      </c>
      <c r="E36" s="36">
        <v>7000</v>
      </c>
      <c r="F36" s="36">
        <v>0</v>
      </c>
      <c r="G36" s="9">
        <f t="shared" si="1"/>
        <v>7000</v>
      </c>
      <c r="H36" s="34" t="s">
        <v>5</v>
      </c>
      <c r="I36" s="52" t="s">
        <v>13</v>
      </c>
      <c r="J36" s="38">
        <v>40343</v>
      </c>
    </row>
    <row r="37" spans="2:10" ht="15">
      <c r="B37" s="29" t="s">
        <v>191</v>
      </c>
      <c r="C37" s="30">
        <v>40466</v>
      </c>
      <c r="D37" s="31" t="s">
        <v>35</v>
      </c>
      <c r="E37" s="32">
        <v>0</v>
      </c>
      <c r="F37" s="32">
        <v>7000</v>
      </c>
      <c r="G37" s="9">
        <f t="shared" si="1"/>
        <v>7000</v>
      </c>
      <c r="H37" s="29" t="s">
        <v>5</v>
      </c>
      <c r="I37" s="33" t="s">
        <v>21</v>
      </c>
      <c r="J37" s="38">
        <v>40319</v>
      </c>
    </row>
    <row r="38" spans="2:10" ht="15">
      <c r="B38" s="11" t="s">
        <v>115</v>
      </c>
      <c r="C38" s="12">
        <v>40359</v>
      </c>
      <c r="D38" s="13" t="s">
        <v>35</v>
      </c>
      <c r="E38" s="14">
        <v>0</v>
      </c>
      <c r="F38" s="14">
        <v>7500</v>
      </c>
      <c r="G38" s="9">
        <f t="shared" si="1"/>
        <v>7500</v>
      </c>
      <c r="H38" s="11" t="s">
        <v>5</v>
      </c>
      <c r="I38" s="15" t="s">
        <v>21</v>
      </c>
      <c r="J38" s="38">
        <v>40359</v>
      </c>
    </row>
    <row r="39" spans="2:10" ht="15">
      <c r="B39" s="34" t="s">
        <v>156</v>
      </c>
      <c r="C39" s="35">
        <v>40451</v>
      </c>
      <c r="D39" s="34" t="s">
        <v>157</v>
      </c>
      <c r="E39" s="36">
        <v>0</v>
      </c>
      <c r="F39" s="36">
        <v>7500</v>
      </c>
      <c r="G39" s="9">
        <f t="shared" si="1"/>
        <v>7500</v>
      </c>
      <c r="H39" s="34" t="s">
        <v>5</v>
      </c>
      <c r="I39" s="52" t="s">
        <v>21</v>
      </c>
      <c r="J39" s="38">
        <v>40392</v>
      </c>
    </row>
    <row r="40" spans="1:10" ht="15">
      <c r="A40" s="1" t="s">
        <v>66</v>
      </c>
      <c r="B40" s="6" t="s">
        <v>164</v>
      </c>
      <c r="C40" s="7">
        <v>40209</v>
      </c>
      <c r="D40" s="8" t="s">
        <v>23</v>
      </c>
      <c r="E40" s="9">
        <v>7680</v>
      </c>
      <c r="F40" s="9">
        <v>0</v>
      </c>
      <c r="G40" s="9">
        <f t="shared" si="1"/>
        <v>7680</v>
      </c>
      <c r="H40" s="6" t="s">
        <v>3</v>
      </c>
      <c r="I40" s="10" t="s">
        <v>25</v>
      </c>
      <c r="J40" s="38">
        <v>40392</v>
      </c>
    </row>
    <row r="41" spans="1:10" ht="15">
      <c r="A41" s="1" t="s">
        <v>61</v>
      </c>
      <c r="B41" s="6" t="s">
        <v>11</v>
      </c>
      <c r="C41" s="7">
        <v>40179</v>
      </c>
      <c r="D41" s="8" t="s">
        <v>12</v>
      </c>
      <c r="E41" s="9">
        <v>8000</v>
      </c>
      <c r="F41" s="9">
        <v>0</v>
      </c>
      <c r="G41" s="9">
        <f t="shared" si="1"/>
        <v>8000</v>
      </c>
      <c r="H41" s="6" t="s">
        <v>5</v>
      </c>
      <c r="I41" s="10" t="s">
        <v>13</v>
      </c>
      <c r="J41" s="39"/>
    </row>
    <row r="42" spans="1:10" ht="15">
      <c r="A42" s="1" t="s">
        <v>67</v>
      </c>
      <c r="B42" s="6" t="s">
        <v>14</v>
      </c>
      <c r="C42" s="7">
        <v>40209</v>
      </c>
      <c r="D42" s="8" t="s">
        <v>26</v>
      </c>
      <c r="E42" s="9">
        <v>0</v>
      </c>
      <c r="F42" s="9">
        <v>8000</v>
      </c>
      <c r="G42" s="9">
        <f t="shared" si="1"/>
        <v>8000</v>
      </c>
      <c r="H42" s="6" t="s">
        <v>3</v>
      </c>
      <c r="I42" s="10" t="s">
        <v>21</v>
      </c>
      <c r="J42" s="39"/>
    </row>
    <row r="43" spans="1:10" ht="15">
      <c r="A43" s="1" t="s">
        <v>10</v>
      </c>
      <c r="B43" s="6" t="s">
        <v>101</v>
      </c>
      <c r="C43" s="7">
        <v>40268</v>
      </c>
      <c r="D43" s="8" t="s">
        <v>56</v>
      </c>
      <c r="E43" s="9">
        <v>0</v>
      </c>
      <c r="F43" s="9">
        <v>8000</v>
      </c>
      <c r="G43" s="9">
        <f t="shared" si="1"/>
        <v>8000</v>
      </c>
      <c r="H43" s="6" t="s">
        <v>3</v>
      </c>
      <c r="I43" s="10" t="s">
        <v>21</v>
      </c>
      <c r="J43" s="38">
        <v>40392</v>
      </c>
    </row>
    <row r="44" spans="2:10" ht="15">
      <c r="B44" s="34" t="s">
        <v>151</v>
      </c>
      <c r="C44" s="35">
        <v>40451</v>
      </c>
      <c r="D44" s="34" t="s">
        <v>145</v>
      </c>
      <c r="E44" s="36">
        <v>0</v>
      </c>
      <c r="F44" s="36">
        <v>8000</v>
      </c>
      <c r="G44" s="9">
        <f t="shared" si="1"/>
        <v>8000</v>
      </c>
      <c r="H44" s="34" t="s">
        <v>3</v>
      </c>
      <c r="I44" s="52" t="s">
        <v>21</v>
      </c>
      <c r="J44" s="39"/>
    </row>
    <row r="45" spans="2:10" ht="15">
      <c r="B45" s="34" t="s">
        <v>152</v>
      </c>
      <c r="C45" s="35">
        <v>40451</v>
      </c>
      <c r="D45" s="34" t="s">
        <v>146</v>
      </c>
      <c r="E45" s="36">
        <v>6190</v>
      </c>
      <c r="F45" s="36">
        <v>2000</v>
      </c>
      <c r="G45" s="9">
        <f t="shared" si="1"/>
        <v>8190</v>
      </c>
      <c r="H45" s="34" t="s">
        <v>3</v>
      </c>
      <c r="I45" s="52" t="s">
        <v>13</v>
      </c>
      <c r="J45" s="38">
        <v>40337</v>
      </c>
    </row>
    <row r="46" spans="2:10" ht="15">
      <c r="B46" s="11" t="s">
        <v>143</v>
      </c>
      <c r="C46" s="12">
        <v>40421</v>
      </c>
      <c r="D46" s="11" t="s">
        <v>137</v>
      </c>
      <c r="E46" s="14">
        <v>0</v>
      </c>
      <c r="F46" s="14">
        <v>8400</v>
      </c>
      <c r="G46" s="9">
        <f t="shared" si="1"/>
        <v>8400</v>
      </c>
      <c r="H46" s="11" t="s">
        <v>5</v>
      </c>
      <c r="I46" s="15" t="s">
        <v>21</v>
      </c>
      <c r="J46" s="39"/>
    </row>
    <row r="47" spans="2:10" ht="15">
      <c r="B47" s="11" t="s">
        <v>125</v>
      </c>
      <c r="C47" s="12">
        <v>40359</v>
      </c>
      <c r="D47" s="16" t="s">
        <v>35</v>
      </c>
      <c r="E47" s="14">
        <v>8650</v>
      </c>
      <c r="F47" s="14">
        <v>0</v>
      </c>
      <c r="G47" s="9">
        <f t="shared" si="1"/>
        <v>8650</v>
      </c>
      <c r="H47" s="17" t="s">
        <v>5</v>
      </c>
      <c r="I47" s="15" t="s">
        <v>13</v>
      </c>
      <c r="J47" s="38">
        <v>40422</v>
      </c>
    </row>
    <row r="48" spans="2:10" ht="15">
      <c r="B48" s="11" t="s">
        <v>116</v>
      </c>
      <c r="C48" s="12">
        <v>40359</v>
      </c>
      <c r="D48" s="13" t="s">
        <v>82</v>
      </c>
      <c r="E48" s="14">
        <v>9450</v>
      </c>
      <c r="F48" s="14">
        <v>0</v>
      </c>
      <c r="G48" s="9">
        <f t="shared" si="1"/>
        <v>9450</v>
      </c>
      <c r="H48" s="11" t="s">
        <v>3</v>
      </c>
      <c r="I48" s="15" t="s">
        <v>13</v>
      </c>
      <c r="J48" s="39"/>
    </row>
    <row r="49" spans="2:10" ht="15">
      <c r="B49" s="11" t="s">
        <v>117</v>
      </c>
      <c r="C49" s="12">
        <v>40359</v>
      </c>
      <c r="D49" s="13" t="s">
        <v>114</v>
      </c>
      <c r="E49" s="14">
        <v>8500</v>
      </c>
      <c r="F49" s="14">
        <v>1250</v>
      </c>
      <c r="G49" s="9">
        <f t="shared" si="1"/>
        <v>9750</v>
      </c>
      <c r="H49" s="11" t="s">
        <v>5</v>
      </c>
      <c r="I49" s="15" t="s">
        <v>13</v>
      </c>
      <c r="J49" s="39"/>
    </row>
    <row r="50" spans="2:10" ht="15">
      <c r="B50" s="34" t="s">
        <v>149</v>
      </c>
      <c r="C50" s="35">
        <v>40451</v>
      </c>
      <c r="D50" s="34" t="s">
        <v>35</v>
      </c>
      <c r="E50" s="36">
        <v>0</v>
      </c>
      <c r="F50" s="36">
        <v>9750</v>
      </c>
      <c r="G50" s="9">
        <f t="shared" si="1"/>
        <v>9750</v>
      </c>
      <c r="H50" s="34" t="s">
        <v>5</v>
      </c>
      <c r="I50" s="52" t="s">
        <v>21</v>
      </c>
      <c r="J50" s="39"/>
    </row>
    <row r="51" spans="1:10" ht="15">
      <c r="A51" s="1" t="s">
        <v>62</v>
      </c>
      <c r="B51" s="6" t="s">
        <v>16</v>
      </c>
      <c r="C51" s="7">
        <v>40209</v>
      </c>
      <c r="D51" s="8" t="s">
        <v>63</v>
      </c>
      <c r="E51" s="9">
        <v>4650</v>
      </c>
      <c r="F51" s="9">
        <v>5350</v>
      </c>
      <c r="G51" s="9">
        <f t="shared" si="1"/>
        <v>10000</v>
      </c>
      <c r="H51" s="6" t="s">
        <v>5</v>
      </c>
      <c r="I51" s="10" t="s">
        <v>22</v>
      </c>
      <c r="J51" s="38">
        <v>40361</v>
      </c>
    </row>
    <row r="52" spans="1:10" ht="15">
      <c r="A52" s="1" t="s">
        <v>61</v>
      </c>
      <c r="B52" s="6" t="s">
        <v>100</v>
      </c>
      <c r="C52" s="7">
        <v>40268</v>
      </c>
      <c r="D52" s="8" t="s">
        <v>55</v>
      </c>
      <c r="E52" s="9">
        <v>10000</v>
      </c>
      <c r="F52" s="9">
        <v>0</v>
      </c>
      <c r="G52" s="9">
        <f t="shared" si="1"/>
        <v>10000</v>
      </c>
      <c r="H52" s="6" t="s">
        <v>3</v>
      </c>
      <c r="I52" s="10" t="s">
        <v>13</v>
      </c>
      <c r="J52" s="39"/>
    </row>
    <row r="53" spans="2:10" ht="15">
      <c r="B53" s="11" t="s">
        <v>140</v>
      </c>
      <c r="C53" s="12">
        <v>40421</v>
      </c>
      <c r="D53" s="11" t="s">
        <v>12</v>
      </c>
      <c r="E53" s="14">
        <v>0</v>
      </c>
      <c r="F53" s="14">
        <v>10000</v>
      </c>
      <c r="G53" s="9">
        <f t="shared" si="1"/>
        <v>10000</v>
      </c>
      <c r="H53" s="11" t="s">
        <v>5</v>
      </c>
      <c r="I53" s="15" t="s">
        <v>21</v>
      </c>
      <c r="J53" s="38">
        <v>40431</v>
      </c>
    </row>
    <row r="54" spans="2:10" ht="15">
      <c r="B54" s="21" t="s">
        <v>133</v>
      </c>
      <c r="C54" s="22">
        <v>40390</v>
      </c>
      <c r="D54" s="27" t="s">
        <v>141</v>
      </c>
      <c r="E54" s="28">
        <v>8200</v>
      </c>
      <c r="F54" s="28">
        <v>2100</v>
      </c>
      <c r="G54" s="9">
        <f t="shared" si="1"/>
        <v>10300</v>
      </c>
      <c r="H54" s="21" t="s">
        <v>3</v>
      </c>
      <c r="I54" s="25" t="s">
        <v>13</v>
      </c>
      <c r="J54" s="39"/>
    </row>
    <row r="55" spans="1:10" ht="15">
      <c r="A55" s="1" t="s">
        <v>78</v>
      </c>
      <c r="B55" s="6" t="s">
        <v>108</v>
      </c>
      <c r="C55" s="7">
        <v>40329</v>
      </c>
      <c r="D55" s="8" t="s">
        <v>26</v>
      </c>
      <c r="E55" s="9">
        <v>0</v>
      </c>
      <c r="F55" s="9">
        <v>11000</v>
      </c>
      <c r="G55" s="9">
        <f t="shared" si="1"/>
        <v>11000</v>
      </c>
      <c r="H55" s="6" t="s">
        <v>3</v>
      </c>
      <c r="I55" s="10" t="s">
        <v>21</v>
      </c>
      <c r="J55" s="38">
        <v>40422</v>
      </c>
    </row>
    <row r="56" spans="2:10" ht="15.75" customHeight="1">
      <c r="B56" s="34" t="s">
        <v>155</v>
      </c>
      <c r="C56" s="35">
        <v>40451</v>
      </c>
      <c r="D56" s="34" t="s">
        <v>34</v>
      </c>
      <c r="E56" s="36">
        <v>0</v>
      </c>
      <c r="F56" s="36">
        <v>11000</v>
      </c>
      <c r="G56" s="9">
        <f t="shared" si="1"/>
        <v>11000</v>
      </c>
      <c r="H56" s="34" t="s">
        <v>3</v>
      </c>
      <c r="I56" s="52" t="s">
        <v>21</v>
      </c>
      <c r="J56" s="39"/>
    </row>
    <row r="57" spans="1:10" ht="15">
      <c r="A57" s="1" t="s">
        <v>10</v>
      </c>
      <c r="B57" s="6" t="s">
        <v>102</v>
      </c>
      <c r="C57" s="7">
        <v>40268</v>
      </c>
      <c r="D57" s="8" t="s">
        <v>57</v>
      </c>
      <c r="E57" s="9">
        <v>0</v>
      </c>
      <c r="F57" s="9">
        <v>12000</v>
      </c>
      <c r="G57" s="9">
        <f t="shared" si="1"/>
        <v>12000</v>
      </c>
      <c r="H57" s="6" t="s">
        <v>5</v>
      </c>
      <c r="I57" s="10" t="s">
        <v>21</v>
      </c>
      <c r="J57" s="38">
        <v>40430</v>
      </c>
    </row>
    <row r="58" spans="1:10" ht="15">
      <c r="A58" s="1" t="s">
        <v>79</v>
      </c>
      <c r="B58" s="6" t="s">
        <v>105</v>
      </c>
      <c r="C58" s="7">
        <v>40268</v>
      </c>
      <c r="D58" s="8" t="s">
        <v>59</v>
      </c>
      <c r="E58" s="9">
        <v>12000</v>
      </c>
      <c r="F58" s="9">
        <v>0</v>
      </c>
      <c r="G58" s="9">
        <f t="shared" si="1"/>
        <v>12000</v>
      </c>
      <c r="H58" s="6" t="s">
        <v>5</v>
      </c>
      <c r="I58" s="10" t="s">
        <v>13</v>
      </c>
      <c r="J58" s="38">
        <v>40422</v>
      </c>
    </row>
    <row r="59" spans="2:10" ht="15">
      <c r="B59" s="11" t="s">
        <v>123</v>
      </c>
      <c r="C59" s="12">
        <v>40359</v>
      </c>
      <c r="D59" s="13" t="s">
        <v>56</v>
      </c>
      <c r="E59" s="14">
        <v>0</v>
      </c>
      <c r="F59" s="14">
        <v>12000</v>
      </c>
      <c r="G59" s="9">
        <f t="shared" si="1"/>
        <v>12000</v>
      </c>
      <c r="H59" s="11" t="s">
        <v>3</v>
      </c>
      <c r="I59" s="15" t="s">
        <v>21</v>
      </c>
      <c r="J59" s="39"/>
    </row>
    <row r="60" spans="2:10" ht="15">
      <c r="B60" s="34" t="s">
        <v>154</v>
      </c>
      <c r="C60" s="35">
        <v>40451</v>
      </c>
      <c r="D60" s="34" t="s">
        <v>147</v>
      </c>
      <c r="E60" s="36">
        <v>0</v>
      </c>
      <c r="F60" s="36">
        <v>12000</v>
      </c>
      <c r="G60" s="9">
        <f t="shared" si="1"/>
        <v>12000</v>
      </c>
      <c r="H60" s="34" t="s">
        <v>3</v>
      </c>
      <c r="I60" s="52" t="s">
        <v>21</v>
      </c>
      <c r="J60" s="38">
        <v>40410</v>
      </c>
    </row>
    <row r="61" spans="1:10" ht="15">
      <c r="A61" s="1" t="s">
        <v>70</v>
      </c>
      <c r="B61" s="11" t="s">
        <v>95</v>
      </c>
      <c r="C61" s="12">
        <v>40237</v>
      </c>
      <c r="D61" s="13" t="s">
        <v>39</v>
      </c>
      <c r="E61" s="14">
        <v>0</v>
      </c>
      <c r="F61" s="14">
        <v>12500</v>
      </c>
      <c r="G61" s="9">
        <f t="shared" si="1"/>
        <v>12500</v>
      </c>
      <c r="H61" s="11" t="s">
        <v>3</v>
      </c>
      <c r="I61" s="15" t="s">
        <v>21</v>
      </c>
      <c r="J61" s="39"/>
    </row>
    <row r="62" spans="2:10" ht="15">
      <c r="B62" s="6" t="s">
        <v>48</v>
      </c>
      <c r="C62" s="7">
        <v>40329</v>
      </c>
      <c r="D62" s="8" t="s">
        <v>35</v>
      </c>
      <c r="E62" s="9">
        <v>3990</v>
      </c>
      <c r="F62" s="9">
        <v>9750</v>
      </c>
      <c r="G62" s="9">
        <f t="shared" si="1"/>
        <v>13740</v>
      </c>
      <c r="H62" s="6" t="s">
        <v>5</v>
      </c>
      <c r="I62" s="10" t="s">
        <v>22</v>
      </c>
      <c r="J62" s="39"/>
    </row>
    <row r="63" spans="2:10" ht="15">
      <c r="B63" s="34" t="s">
        <v>159</v>
      </c>
      <c r="C63" s="35">
        <v>40451</v>
      </c>
      <c r="D63" s="34" t="s">
        <v>160</v>
      </c>
      <c r="E63" s="36">
        <v>14500</v>
      </c>
      <c r="F63" s="36">
        <v>0</v>
      </c>
      <c r="G63" s="9">
        <f t="shared" si="1"/>
        <v>14500</v>
      </c>
      <c r="H63" s="34" t="s">
        <v>5</v>
      </c>
      <c r="I63" s="52" t="s">
        <v>13</v>
      </c>
      <c r="J63" s="39"/>
    </row>
    <row r="64" spans="1:10" ht="15">
      <c r="A64" s="1" t="s">
        <v>77</v>
      </c>
      <c r="B64" s="6" t="s">
        <v>106</v>
      </c>
      <c r="C64" s="7">
        <v>40268</v>
      </c>
      <c r="D64" s="8" t="s">
        <v>57</v>
      </c>
      <c r="E64" s="9">
        <v>0</v>
      </c>
      <c r="F64" s="9">
        <v>18000</v>
      </c>
      <c r="G64" s="9">
        <f t="shared" si="1"/>
        <v>18000</v>
      </c>
      <c r="H64" s="6" t="s">
        <v>5</v>
      </c>
      <c r="I64" s="10" t="s">
        <v>21</v>
      </c>
      <c r="J64" s="39"/>
    </row>
    <row r="65" spans="2:10" ht="15">
      <c r="B65" s="106" t="s">
        <v>310</v>
      </c>
      <c r="C65" s="107">
        <v>40499</v>
      </c>
      <c r="D65" s="108" t="s">
        <v>35</v>
      </c>
      <c r="E65" s="109">
        <v>0</v>
      </c>
      <c r="F65" s="109">
        <v>18000</v>
      </c>
      <c r="G65" s="9">
        <f t="shared" si="1"/>
        <v>18000</v>
      </c>
      <c r="H65" s="109" t="s">
        <v>5</v>
      </c>
      <c r="I65" s="110" t="s">
        <v>21</v>
      </c>
      <c r="J65" s="39"/>
    </row>
    <row r="66" spans="2:10" ht="15">
      <c r="B66" s="21" t="s">
        <v>134</v>
      </c>
      <c r="C66" s="22">
        <v>40390</v>
      </c>
      <c r="D66" s="24" t="s">
        <v>135</v>
      </c>
      <c r="E66" s="24">
        <v>17990</v>
      </c>
      <c r="F66" s="24">
        <v>2000</v>
      </c>
      <c r="G66" s="9">
        <f aca="true" t="shared" si="2" ref="G66:G81">+F66+E66</f>
        <v>19990</v>
      </c>
      <c r="H66" s="23" t="s">
        <v>3</v>
      </c>
      <c r="I66" s="25" t="s">
        <v>13</v>
      </c>
      <c r="J66" s="39"/>
    </row>
    <row r="67" spans="2:10" ht="15">
      <c r="B67" s="29" t="s">
        <v>198</v>
      </c>
      <c r="C67" s="30">
        <v>40480</v>
      </c>
      <c r="D67" s="31" t="s">
        <v>192</v>
      </c>
      <c r="E67" s="32">
        <v>0</v>
      </c>
      <c r="F67" s="32">
        <v>21000</v>
      </c>
      <c r="G67" s="9">
        <f t="shared" si="2"/>
        <v>21000</v>
      </c>
      <c r="H67" s="29" t="s">
        <v>5</v>
      </c>
      <c r="I67" s="33" t="s">
        <v>21</v>
      </c>
      <c r="J67" s="39"/>
    </row>
    <row r="68" spans="2:10" ht="15">
      <c r="B68" s="106" t="s">
        <v>311</v>
      </c>
      <c r="C68" s="107">
        <v>40499</v>
      </c>
      <c r="D68" s="108" t="s">
        <v>35</v>
      </c>
      <c r="E68" s="109">
        <v>0</v>
      </c>
      <c r="F68" s="109">
        <v>21000</v>
      </c>
      <c r="G68" s="9">
        <f t="shared" si="2"/>
        <v>21000</v>
      </c>
      <c r="H68" s="109" t="s">
        <v>5</v>
      </c>
      <c r="I68" s="110" t="s">
        <v>21</v>
      </c>
      <c r="J68" s="39"/>
    </row>
    <row r="69" spans="2:10" ht="15">
      <c r="B69" s="6" t="s">
        <v>46</v>
      </c>
      <c r="C69" s="7">
        <v>40329</v>
      </c>
      <c r="D69" s="8" t="s">
        <v>110</v>
      </c>
      <c r="E69" s="9">
        <v>20700</v>
      </c>
      <c r="F69" s="9">
        <v>500</v>
      </c>
      <c r="G69" s="9">
        <f t="shared" si="2"/>
        <v>21200</v>
      </c>
      <c r="H69" s="6" t="s">
        <v>3</v>
      </c>
      <c r="I69" s="10" t="s">
        <v>22</v>
      </c>
      <c r="J69" s="39"/>
    </row>
    <row r="70" spans="1:10" ht="15">
      <c r="A70" s="1" t="s">
        <v>67</v>
      </c>
      <c r="B70" s="6" t="s">
        <v>99</v>
      </c>
      <c r="C70" s="7">
        <v>40268</v>
      </c>
      <c r="D70" s="8" t="s">
        <v>54</v>
      </c>
      <c r="E70" s="9">
        <v>21350</v>
      </c>
      <c r="F70" s="9">
        <v>0</v>
      </c>
      <c r="G70" s="9">
        <f t="shared" si="2"/>
        <v>21350</v>
      </c>
      <c r="H70" s="6" t="s">
        <v>3</v>
      </c>
      <c r="I70" s="10" t="s">
        <v>13</v>
      </c>
      <c r="J70" s="39"/>
    </row>
    <row r="71" spans="1:10" ht="15">
      <c r="A71" s="1" t="s">
        <v>71</v>
      </c>
      <c r="B71" s="11" t="s">
        <v>107</v>
      </c>
      <c r="C71" s="12">
        <v>40298</v>
      </c>
      <c r="D71" s="13" t="s">
        <v>58</v>
      </c>
      <c r="E71" s="14">
        <v>14300</v>
      </c>
      <c r="F71" s="14">
        <v>7700</v>
      </c>
      <c r="G71" s="9">
        <f t="shared" si="2"/>
        <v>22000</v>
      </c>
      <c r="H71" s="11" t="s">
        <v>5</v>
      </c>
      <c r="I71" s="15" t="s">
        <v>22</v>
      </c>
      <c r="J71" s="39"/>
    </row>
    <row r="72" spans="2:10" ht="15">
      <c r="B72" s="11" t="s">
        <v>127</v>
      </c>
      <c r="C72" s="12">
        <v>40359</v>
      </c>
      <c r="D72" s="13" t="s">
        <v>24</v>
      </c>
      <c r="E72" s="18">
        <v>0</v>
      </c>
      <c r="F72" s="18">
        <v>24000</v>
      </c>
      <c r="G72" s="9">
        <f t="shared" si="2"/>
        <v>24000</v>
      </c>
      <c r="H72" s="13" t="s">
        <v>3</v>
      </c>
      <c r="I72" s="15" t="s">
        <v>13</v>
      </c>
      <c r="J72" s="39"/>
    </row>
    <row r="73" spans="2:10" ht="15">
      <c r="B73" s="11" t="s">
        <v>118</v>
      </c>
      <c r="C73" s="12">
        <v>40359</v>
      </c>
      <c r="D73" s="13" t="s">
        <v>120</v>
      </c>
      <c r="E73" s="14">
        <v>20000</v>
      </c>
      <c r="F73" s="14">
        <v>5000</v>
      </c>
      <c r="G73" s="9">
        <f t="shared" si="2"/>
        <v>25000</v>
      </c>
      <c r="H73" s="11" t="s">
        <v>3</v>
      </c>
      <c r="I73" s="15" t="s">
        <v>13</v>
      </c>
      <c r="J73" s="39"/>
    </row>
    <row r="74" spans="2:10" ht="15">
      <c r="B74" s="21" t="s">
        <v>129</v>
      </c>
      <c r="C74" s="22">
        <v>40380</v>
      </c>
      <c r="D74" s="23" t="s">
        <v>35</v>
      </c>
      <c r="E74" s="24">
        <v>27600</v>
      </c>
      <c r="F74" s="24">
        <v>0</v>
      </c>
      <c r="G74" s="9">
        <f t="shared" si="2"/>
        <v>27600</v>
      </c>
      <c r="H74" s="23" t="s">
        <v>5</v>
      </c>
      <c r="I74" s="25" t="s">
        <v>13</v>
      </c>
      <c r="J74" s="39"/>
    </row>
    <row r="75" spans="2:10" ht="15">
      <c r="B75" s="29" t="s">
        <v>200</v>
      </c>
      <c r="C75" s="30">
        <v>40480</v>
      </c>
      <c r="D75" s="31" t="s">
        <v>34</v>
      </c>
      <c r="E75" s="32">
        <v>0</v>
      </c>
      <c r="F75" s="32">
        <v>29755</v>
      </c>
      <c r="G75" s="9">
        <f t="shared" si="2"/>
        <v>29755</v>
      </c>
      <c r="H75" s="29" t="s">
        <v>3</v>
      </c>
      <c r="I75" s="33" t="s">
        <v>21</v>
      </c>
      <c r="J75" s="39"/>
    </row>
    <row r="76" spans="2:10" ht="15">
      <c r="B76" s="34" t="s">
        <v>161</v>
      </c>
      <c r="C76" s="35">
        <v>40451</v>
      </c>
      <c r="D76" s="34" t="s">
        <v>158</v>
      </c>
      <c r="E76" s="36">
        <v>0</v>
      </c>
      <c r="F76" s="36">
        <v>35000</v>
      </c>
      <c r="G76" s="9">
        <f t="shared" si="2"/>
        <v>35000</v>
      </c>
      <c r="H76" s="34" t="s">
        <v>3</v>
      </c>
      <c r="I76" s="52" t="s">
        <v>21</v>
      </c>
      <c r="J76" s="39"/>
    </row>
    <row r="77" spans="2:10" ht="15">
      <c r="B77" s="29" t="s">
        <v>201</v>
      </c>
      <c r="C77" s="30">
        <v>40480</v>
      </c>
      <c r="D77" s="30" t="s">
        <v>35</v>
      </c>
      <c r="E77" s="32">
        <v>35000</v>
      </c>
      <c r="F77" s="32">
        <v>0</v>
      </c>
      <c r="G77" s="9">
        <f t="shared" si="2"/>
        <v>35000</v>
      </c>
      <c r="H77" s="32" t="s">
        <v>5</v>
      </c>
      <c r="I77" s="33" t="s">
        <v>13</v>
      </c>
      <c r="J77" s="39"/>
    </row>
    <row r="78" spans="2:10" ht="15">
      <c r="B78" s="11" t="s">
        <v>124</v>
      </c>
      <c r="C78" s="12">
        <v>40359</v>
      </c>
      <c r="D78" s="13" t="s">
        <v>23</v>
      </c>
      <c r="E78" s="14">
        <v>0</v>
      </c>
      <c r="F78" s="14">
        <v>37000</v>
      </c>
      <c r="G78" s="9">
        <f t="shared" si="2"/>
        <v>37000</v>
      </c>
      <c r="H78" s="11" t="s">
        <v>3</v>
      </c>
      <c r="I78" s="15" t="s">
        <v>13</v>
      </c>
      <c r="J78" s="39"/>
    </row>
    <row r="79" spans="2:10" ht="15">
      <c r="B79" s="11" t="s">
        <v>126</v>
      </c>
      <c r="C79" s="12">
        <v>40359</v>
      </c>
      <c r="D79" s="13" t="s">
        <v>24</v>
      </c>
      <c r="E79" s="18">
        <v>38000</v>
      </c>
      <c r="F79" s="18">
        <v>0</v>
      </c>
      <c r="G79" s="9">
        <f t="shared" si="2"/>
        <v>38000</v>
      </c>
      <c r="H79" s="13" t="s">
        <v>3</v>
      </c>
      <c r="I79" s="15" t="s">
        <v>13</v>
      </c>
      <c r="J79" s="39"/>
    </row>
    <row r="80" spans="1:10" ht="15">
      <c r="A80" s="1" t="s">
        <v>73</v>
      </c>
      <c r="B80" s="11" t="s">
        <v>93</v>
      </c>
      <c r="C80" s="12">
        <v>40237</v>
      </c>
      <c r="D80" s="13" t="s">
        <v>38</v>
      </c>
      <c r="E80" s="14">
        <v>0</v>
      </c>
      <c r="F80" s="14">
        <v>43000</v>
      </c>
      <c r="G80" s="9">
        <f t="shared" si="2"/>
        <v>43000</v>
      </c>
      <c r="H80" s="11" t="s">
        <v>3</v>
      </c>
      <c r="I80" s="15" t="s">
        <v>21</v>
      </c>
      <c r="J80" s="38" t="s">
        <v>163</v>
      </c>
    </row>
    <row r="81" spans="2:9" ht="15">
      <c r="B81" s="6" t="s">
        <v>45</v>
      </c>
      <c r="C81" s="7">
        <v>40329</v>
      </c>
      <c r="D81" s="8" t="s">
        <v>24</v>
      </c>
      <c r="E81" s="9">
        <v>43410</v>
      </c>
      <c r="F81" s="9">
        <v>0</v>
      </c>
      <c r="G81" s="9">
        <f t="shared" si="2"/>
        <v>43410</v>
      </c>
      <c r="H81" s="6" t="s">
        <v>3</v>
      </c>
      <c r="I81" s="10" t="s">
        <v>13</v>
      </c>
    </row>
    <row r="83" spans="5:7" ht="15">
      <c r="E83" s="51">
        <f>+SUM(E3:E81)</f>
        <v>386374.5</v>
      </c>
      <c r="F83" s="51">
        <f>+SUM(F2:F81)</f>
        <v>502855</v>
      </c>
      <c r="G83" s="51"/>
    </row>
    <row r="84" spans="5:7" ht="15">
      <c r="E84" s="51"/>
      <c r="F84" s="51"/>
      <c r="G84" s="51"/>
    </row>
    <row r="85" spans="1:12" s="20" customFormat="1" ht="15">
      <c r="A85" s="1"/>
      <c r="B85" s="1"/>
      <c r="C85" s="1"/>
      <c r="D85" s="1"/>
      <c r="E85" s="51"/>
      <c r="F85" s="51"/>
      <c r="G85" s="51"/>
      <c r="H85" s="1"/>
      <c r="J85" s="1"/>
      <c r="K85" s="1"/>
      <c r="L85" s="1"/>
    </row>
    <row r="86" spans="1:12" s="20" customFormat="1" ht="15.75" thickBot="1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</row>
    <row r="87" spans="1:12" s="20" customFormat="1" ht="15">
      <c r="A87" s="1"/>
      <c r="B87" s="1"/>
      <c r="C87" s="1"/>
      <c r="D87" s="182" t="s">
        <v>167</v>
      </c>
      <c r="E87" s="40">
        <f>SUM(E2:E79)</f>
        <v>343108.5</v>
      </c>
      <c r="F87" s="40">
        <f>SUM(F2:F79)</f>
        <v>459855</v>
      </c>
      <c r="G87" s="40"/>
      <c r="H87" s="1"/>
      <c r="J87" s="1"/>
      <c r="K87" s="1"/>
      <c r="L87" s="1"/>
    </row>
    <row r="88" spans="1:12" s="20" customFormat="1" ht="15.75" thickBot="1">
      <c r="A88" s="1"/>
      <c r="B88" s="1"/>
      <c r="C88" s="1"/>
      <c r="D88" s="183"/>
      <c r="E88" s="43">
        <f>SUM(E87:G87)</f>
        <v>802963.5</v>
      </c>
      <c r="F88" s="43"/>
      <c r="G88" s="43"/>
      <c r="H88" s="1"/>
      <c r="J88" s="1"/>
      <c r="K88" s="1"/>
      <c r="L88" s="1"/>
    </row>
    <row r="89" spans="1:12" s="20" customFormat="1" ht="15">
      <c r="A89" s="1"/>
      <c r="B89" s="1"/>
      <c r="C89" s="184" t="s">
        <v>182</v>
      </c>
      <c r="D89" s="45" t="s">
        <v>168</v>
      </c>
      <c r="E89" s="40">
        <v>0</v>
      </c>
      <c r="F89" s="40">
        <v>0</v>
      </c>
      <c r="G89" s="40"/>
      <c r="H89" s="46"/>
      <c r="J89" s="1"/>
      <c r="K89" s="1"/>
      <c r="L89" s="1"/>
    </row>
    <row r="90" spans="1:12" s="20" customFormat="1" ht="15">
      <c r="A90" s="1"/>
      <c r="B90" s="1"/>
      <c r="C90" s="185"/>
      <c r="D90" s="47" t="s">
        <v>169</v>
      </c>
      <c r="E90" s="43"/>
      <c r="F90" s="43"/>
      <c r="G90" s="43"/>
      <c r="H90" s="48"/>
      <c r="J90" s="1"/>
      <c r="K90" s="1"/>
      <c r="L90" s="1"/>
    </row>
    <row r="91" spans="1:12" s="20" customFormat="1" ht="15">
      <c r="A91" s="1"/>
      <c r="B91" s="1"/>
      <c r="C91" s="185"/>
      <c r="D91" s="47" t="s">
        <v>33</v>
      </c>
      <c r="E91" s="43"/>
      <c r="F91" s="43"/>
      <c r="G91" s="43"/>
      <c r="H91" s="48" t="s">
        <v>171</v>
      </c>
      <c r="J91" s="1"/>
      <c r="K91" s="1"/>
      <c r="L91" s="1"/>
    </row>
    <row r="92" spans="1:12" s="20" customFormat="1" ht="15">
      <c r="A92" s="1"/>
      <c r="B92" s="1"/>
      <c r="C92" s="185"/>
      <c r="D92" s="47" t="s">
        <v>172</v>
      </c>
      <c r="E92" s="43"/>
      <c r="F92" s="43"/>
      <c r="G92" s="43"/>
      <c r="H92" s="48"/>
      <c r="J92" s="1"/>
      <c r="K92" s="1"/>
      <c r="L92" s="1"/>
    </row>
    <row r="93" spans="1:12" s="20" customFormat="1" ht="15">
      <c r="A93" s="1"/>
      <c r="B93" s="1"/>
      <c r="C93" s="185"/>
      <c r="D93" s="47" t="s">
        <v>173</v>
      </c>
      <c r="E93" s="43"/>
      <c r="F93" s="43"/>
      <c r="G93" s="43"/>
      <c r="H93" s="48"/>
      <c r="J93" s="1"/>
      <c r="K93" s="1"/>
      <c r="L93" s="1"/>
    </row>
    <row r="94" spans="1:12" s="20" customFormat="1" ht="15">
      <c r="A94" s="1"/>
      <c r="B94" s="1"/>
      <c r="C94" s="185"/>
      <c r="D94" s="47" t="s">
        <v>174</v>
      </c>
      <c r="E94" s="43"/>
      <c r="F94" s="43"/>
      <c r="G94" s="43"/>
      <c r="H94" s="48" t="s">
        <v>175</v>
      </c>
      <c r="J94" s="1"/>
      <c r="K94" s="1"/>
      <c r="L94" s="1"/>
    </row>
    <row r="95" spans="1:12" s="20" customFormat="1" ht="15">
      <c r="A95" s="1"/>
      <c r="B95" s="1"/>
      <c r="C95" s="185"/>
      <c r="D95" s="47" t="s">
        <v>176</v>
      </c>
      <c r="E95" s="43"/>
      <c r="F95" s="43"/>
      <c r="G95" s="43"/>
      <c r="H95" s="48"/>
      <c r="J95" s="1"/>
      <c r="K95" s="1"/>
      <c r="L95" s="1"/>
    </row>
    <row r="96" spans="1:12" s="20" customFormat="1" ht="15">
      <c r="A96" s="1"/>
      <c r="B96" s="1"/>
      <c r="C96" s="185"/>
      <c r="D96" s="47" t="s">
        <v>178</v>
      </c>
      <c r="E96" s="43"/>
      <c r="F96" s="43"/>
      <c r="G96" s="43"/>
      <c r="H96" s="48" t="s">
        <v>179</v>
      </c>
      <c r="J96" s="1"/>
      <c r="K96" s="1"/>
      <c r="L96" s="1"/>
    </row>
    <row r="97" spans="1:12" s="20" customFormat="1" ht="15">
      <c r="A97" s="1"/>
      <c r="B97" s="1"/>
      <c r="C97" s="185"/>
      <c r="D97" s="47" t="s">
        <v>177</v>
      </c>
      <c r="E97" s="43"/>
      <c r="F97" s="43"/>
      <c r="G97" s="43"/>
      <c r="H97" s="48" t="s">
        <v>179</v>
      </c>
      <c r="J97" s="1"/>
      <c r="K97" s="1"/>
      <c r="L97" s="1"/>
    </row>
    <row r="98" spans="1:12" s="20" customFormat="1" ht="15.75" thickBot="1">
      <c r="A98" s="1"/>
      <c r="B98" s="1"/>
      <c r="C98" s="186"/>
      <c r="D98" s="49" t="s">
        <v>180</v>
      </c>
      <c r="E98" s="42"/>
      <c r="F98" s="42"/>
      <c r="G98" s="42"/>
      <c r="H98" s="50" t="s">
        <v>181</v>
      </c>
      <c r="J98" s="1"/>
      <c r="K98" s="1"/>
      <c r="L98" s="1"/>
    </row>
    <row r="99" spans="1:12" s="20" customFormat="1" ht="15">
      <c r="A99" s="1"/>
      <c r="B99" s="1"/>
      <c r="C99" s="1"/>
      <c r="D99" s="1" t="s">
        <v>184</v>
      </c>
      <c r="E99" s="19"/>
      <c r="F99" s="19"/>
      <c r="G99" s="19"/>
      <c r="H99" s="1"/>
      <c r="J99" s="1"/>
      <c r="K99" s="1"/>
      <c r="L99" s="1"/>
    </row>
    <row r="100" spans="1:12" s="20" customFormat="1" ht="15">
      <c r="A100" s="1"/>
      <c r="B100" s="1"/>
      <c r="C100" s="1"/>
      <c r="D100" s="1" t="s">
        <v>185</v>
      </c>
      <c r="E100" s="19"/>
      <c r="F100" s="19"/>
      <c r="G100" s="19"/>
      <c r="H100" s="1"/>
      <c r="J100" s="1"/>
      <c r="K100" s="1"/>
      <c r="L100" s="1"/>
    </row>
    <row r="101" spans="1:12" s="20" customFormat="1" ht="15">
      <c r="A101" s="1"/>
      <c r="B101" s="1"/>
      <c r="C101" s="1"/>
      <c r="D101" s="1"/>
      <c r="E101" s="19"/>
      <c r="F101" s="19"/>
      <c r="G101" s="19"/>
      <c r="H101" s="1"/>
      <c r="J101" s="1"/>
      <c r="K101" s="1"/>
      <c r="L101" s="1"/>
    </row>
    <row r="102" spans="1:12" s="20" customFormat="1" ht="15">
      <c r="A102" s="1"/>
      <c r="B102" s="1"/>
      <c r="C102" s="1"/>
      <c r="D102" s="1"/>
      <c r="E102" s="19"/>
      <c r="F102" s="19"/>
      <c r="G102" s="19"/>
      <c r="H102" s="1"/>
      <c r="J102" s="1"/>
      <c r="K102" s="1"/>
      <c r="L102" s="1"/>
    </row>
    <row r="103" spans="1:12" s="20" customFormat="1" ht="15">
      <c r="A103" s="1"/>
      <c r="B103" s="1"/>
      <c r="C103" s="1"/>
      <c r="D103" s="1" t="s">
        <v>187</v>
      </c>
      <c r="E103" s="19"/>
      <c r="F103" s="19"/>
      <c r="G103" s="19"/>
      <c r="H103" s="1" t="s">
        <v>188</v>
      </c>
      <c r="J103" s="1"/>
      <c r="K103" s="1"/>
      <c r="L103" s="1"/>
    </row>
    <row r="104" spans="1:12" s="20" customFormat="1" ht="15">
      <c r="A104" s="1"/>
      <c r="B104" s="1"/>
      <c r="C104" s="1"/>
      <c r="D104" s="1" t="s">
        <v>183</v>
      </c>
      <c r="E104" s="19"/>
      <c r="F104" s="19"/>
      <c r="G104" s="19"/>
      <c r="H104" s="1" t="s">
        <v>186</v>
      </c>
      <c r="J104" s="1"/>
      <c r="K104" s="1"/>
      <c r="L104" s="1"/>
    </row>
    <row r="105" spans="1:12" s="20" customFormat="1" ht="15">
      <c r="A105" s="1"/>
      <c r="B105" s="1"/>
      <c r="C105" s="1"/>
      <c r="D105" s="1" t="s">
        <v>170</v>
      </c>
      <c r="E105" s="19">
        <v>250000</v>
      </c>
      <c r="F105" s="19">
        <v>150000</v>
      </c>
      <c r="G105" s="19"/>
      <c r="H105" s="1"/>
      <c r="J105" s="1"/>
      <c r="K105" s="1"/>
      <c r="L105" s="1"/>
    </row>
    <row r="106" spans="1:12" s="20" customFormat="1" ht="15">
      <c r="A106" s="1"/>
      <c r="B106" s="1"/>
      <c r="C106" s="1"/>
      <c r="D106" s="1"/>
      <c r="E106" s="19"/>
      <c r="F106" s="19"/>
      <c r="G106" s="19"/>
      <c r="H106" s="1"/>
      <c r="J106" s="1"/>
      <c r="K106" s="1"/>
      <c r="L106" s="1"/>
    </row>
    <row r="107" spans="1:12" s="20" customFormat="1" ht="15">
      <c r="A107" s="1"/>
      <c r="B107" s="1"/>
      <c r="C107" s="1"/>
      <c r="D107" s="1"/>
      <c r="E107" s="19"/>
      <c r="F107" s="19"/>
      <c r="G107" s="19"/>
      <c r="H107" s="1"/>
      <c r="J107" s="1"/>
      <c r="K107" s="1"/>
      <c r="L107" s="1"/>
    </row>
    <row r="108" spans="1:12" s="20" customFormat="1" ht="15">
      <c r="A108" s="1"/>
      <c r="B108" s="1"/>
      <c r="C108" s="1"/>
      <c r="D108" s="1"/>
      <c r="E108" s="19"/>
      <c r="F108" s="19"/>
      <c r="G108" s="19"/>
      <c r="H108" s="1"/>
      <c r="J108" s="1"/>
      <c r="K108" s="1"/>
      <c r="L108" s="1"/>
    </row>
    <row r="109" spans="1:12" s="20" customFormat="1" ht="15">
      <c r="A109" s="1"/>
      <c r="B109" s="1"/>
      <c r="C109" s="1"/>
      <c r="D109" s="1"/>
      <c r="E109" s="19"/>
      <c r="F109" s="19"/>
      <c r="G109" s="19"/>
      <c r="H109" s="1"/>
      <c r="J109" s="1"/>
      <c r="K109" s="1"/>
      <c r="L109" s="1"/>
    </row>
    <row r="110" spans="1:12" s="20" customFormat="1" ht="15">
      <c r="A110" s="1"/>
      <c r="B110" s="1"/>
      <c r="C110" s="1"/>
      <c r="D110" s="1"/>
      <c r="E110" s="19"/>
      <c r="F110" s="19"/>
      <c r="G110" s="19"/>
      <c r="H110" s="1"/>
      <c r="J110" s="1"/>
      <c r="K110" s="1"/>
      <c r="L110" s="1"/>
    </row>
  </sheetData>
  <sheetProtection/>
  <mergeCells count="2">
    <mergeCell ref="D87:D88"/>
    <mergeCell ref="C89:C9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0"/>
  <sheetViews>
    <sheetView tabSelected="1" zoomScale="90" zoomScaleNormal="90" zoomScalePageLayoutView="0" workbookViewId="0" topLeftCell="B1">
      <pane ySplit="1" topLeftCell="A19" activePane="bottomLeft" state="frozen"/>
      <selection pane="topLeft" activeCell="A1" sqref="A1"/>
      <selection pane="bottomLeft" activeCell="J35" sqref="J35:AH103"/>
    </sheetView>
  </sheetViews>
  <sheetFormatPr defaultColWidth="9.140625" defaultRowHeight="15"/>
  <cols>
    <col min="1" max="1" width="11.00390625" style="1" hidden="1" customWidth="1"/>
    <col min="2" max="2" width="15.8515625" style="1" bestFit="1" customWidth="1"/>
    <col min="3" max="3" width="21.7109375" style="1" bestFit="1" customWidth="1"/>
    <col min="4" max="4" width="39.140625" style="1" customWidth="1"/>
    <col min="5" max="6" width="18.28125" style="19" bestFit="1" customWidth="1"/>
    <col min="7" max="7" width="18.28125" style="1" bestFit="1" customWidth="1"/>
    <col min="8" max="8" width="23.421875" style="1" customWidth="1"/>
    <col min="9" max="9" width="37.421875" style="20" customWidth="1"/>
    <col min="10" max="16384" width="9.140625" style="1" customWidth="1"/>
  </cols>
  <sheetData>
    <row r="1" spans="1:9" ht="30">
      <c r="A1" s="1" t="s">
        <v>81</v>
      </c>
      <c r="B1" s="2" t="s">
        <v>0</v>
      </c>
      <c r="C1" s="3" t="s">
        <v>4</v>
      </c>
      <c r="D1" s="3" t="s">
        <v>1</v>
      </c>
      <c r="E1" s="4" t="s">
        <v>8</v>
      </c>
      <c r="F1" s="4" t="s">
        <v>9</v>
      </c>
      <c r="G1" s="3" t="s">
        <v>10</v>
      </c>
      <c r="H1" s="3" t="s">
        <v>2</v>
      </c>
      <c r="I1" s="5" t="s">
        <v>6</v>
      </c>
    </row>
    <row r="2" spans="1:9" ht="15">
      <c r="A2" s="1" t="s">
        <v>61</v>
      </c>
      <c r="B2" s="111" t="s">
        <v>322</v>
      </c>
      <c r="C2" s="112">
        <v>40913</v>
      </c>
      <c r="D2" s="115" t="s">
        <v>323</v>
      </c>
      <c r="E2" s="113">
        <v>0</v>
      </c>
      <c r="F2" s="113">
        <v>0</v>
      </c>
      <c r="G2" s="113">
        <v>273000</v>
      </c>
      <c r="H2" s="111" t="s">
        <v>29</v>
      </c>
      <c r="I2" s="114" t="s">
        <v>85</v>
      </c>
    </row>
    <row r="3" spans="1:9" ht="15">
      <c r="A3" s="1" t="s">
        <v>67</v>
      </c>
      <c r="B3" s="111" t="s">
        <v>324</v>
      </c>
      <c r="C3" s="112">
        <v>40934</v>
      </c>
      <c r="D3" s="115" t="s">
        <v>314</v>
      </c>
      <c r="E3" s="113">
        <v>0</v>
      </c>
      <c r="F3" s="113">
        <v>0</v>
      </c>
      <c r="G3" s="113">
        <v>58000</v>
      </c>
      <c r="H3" s="111" t="s">
        <v>29</v>
      </c>
      <c r="I3" s="114" t="s">
        <v>85</v>
      </c>
    </row>
    <row r="4" spans="1:9" ht="15">
      <c r="A4" s="1" t="s">
        <v>66</v>
      </c>
      <c r="B4" s="111" t="s">
        <v>325</v>
      </c>
      <c r="C4" s="112">
        <v>40934</v>
      </c>
      <c r="D4" s="115" t="s">
        <v>328</v>
      </c>
      <c r="E4" s="113">
        <v>0</v>
      </c>
      <c r="F4" s="113">
        <v>0</v>
      </c>
      <c r="G4" s="113">
        <v>502500</v>
      </c>
      <c r="H4" s="111" t="s">
        <v>29</v>
      </c>
      <c r="I4" s="114" t="s">
        <v>85</v>
      </c>
    </row>
    <row r="5" spans="1:9" ht="15">
      <c r="A5" s="1" t="s">
        <v>65</v>
      </c>
      <c r="B5" s="111" t="s">
        <v>327</v>
      </c>
      <c r="C5" s="112">
        <v>40938</v>
      </c>
      <c r="D5" s="115" t="s">
        <v>326</v>
      </c>
      <c r="E5" s="113">
        <v>0</v>
      </c>
      <c r="F5" s="113">
        <v>0</v>
      </c>
      <c r="G5" s="113">
        <v>36000</v>
      </c>
      <c r="H5" s="111" t="s">
        <v>29</v>
      </c>
      <c r="I5" s="114" t="s">
        <v>85</v>
      </c>
    </row>
    <row r="6" spans="2:9" ht="15">
      <c r="B6" s="111" t="s">
        <v>329</v>
      </c>
      <c r="C6" s="112">
        <v>40939</v>
      </c>
      <c r="D6" s="115" t="s">
        <v>323</v>
      </c>
      <c r="E6" s="113">
        <v>0</v>
      </c>
      <c r="F6" s="113">
        <v>0</v>
      </c>
      <c r="G6" s="113">
        <v>117000</v>
      </c>
      <c r="H6" s="111" t="s">
        <v>29</v>
      </c>
      <c r="I6" s="114" t="s">
        <v>85</v>
      </c>
    </row>
    <row r="7" spans="2:9" ht="15">
      <c r="B7" s="111" t="s">
        <v>331</v>
      </c>
      <c r="C7" s="112">
        <v>40939</v>
      </c>
      <c r="D7" s="115" t="s">
        <v>330</v>
      </c>
      <c r="E7" s="113">
        <v>500</v>
      </c>
      <c r="F7" s="113">
        <v>0</v>
      </c>
      <c r="G7" s="113">
        <v>0</v>
      </c>
      <c r="H7" s="111" t="s">
        <v>3</v>
      </c>
      <c r="I7" s="114" t="s">
        <v>13</v>
      </c>
    </row>
    <row r="8" spans="1:9" ht="15">
      <c r="A8" s="1" t="s">
        <v>62</v>
      </c>
      <c r="B8" s="111" t="s">
        <v>332</v>
      </c>
      <c r="C8" s="112">
        <v>40939</v>
      </c>
      <c r="D8" s="115" t="s">
        <v>38</v>
      </c>
      <c r="E8" s="113">
        <v>2000</v>
      </c>
      <c r="F8" s="113">
        <v>0</v>
      </c>
      <c r="G8" s="113">
        <v>0</v>
      </c>
      <c r="H8" s="111" t="s">
        <v>3</v>
      </c>
      <c r="I8" s="114" t="s">
        <v>13</v>
      </c>
    </row>
    <row r="9" spans="2:9" ht="15">
      <c r="B9" s="111" t="s">
        <v>333</v>
      </c>
      <c r="C9" s="112">
        <v>40939</v>
      </c>
      <c r="D9" s="115" t="s">
        <v>35</v>
      </c>
      <c r="E9" s="113">
        <v>0</v>
      </c>
      <c r="F9" s="113">
        <v>22000</v>
      </c>
      <c r="G9" s="113">
        <v>0</v>
      </c>
      <c r="H9" s="111" t="s">
        <v>5</v>
      </c>
      <c r="I9" s="114" t="s">
        <v>21</v>
      </c>
    </row>
    <row r="10" spans="2:9" ht="15">
      <c r="B10" s="111" t="s">
        <v>334</v>
      </c>
      <c r="C10" s="112">
        <v>40939</v>
      </c>
      <c r="D10" s="115" t="s">
        <v>35</v>
      </c>
      <c r="E10" s="113">
        <v>0</v>
      </c>
      <c r="F10" s="113">
        <v>11000</v>
      </c>
      <c r="G10" s="113">
        <v>0</v>
      </c>
      <c r="H10" s="111" t="s">
        <v>5</v>
      </c>
      <c r="I10" s="114" t="s">
        <v>21</v>
      </c>
    </row>
    <row r="11" spans="2:9" ht="15">
      <c r="B11" s="111" t="s">
        <v>335</v>
      </c>
      <c r="C11" s="112">
        <v>40939</v>
      </c>
      <c r="D11" s="115" t="s">
        <v>35</v>
      </c>
      <c r="E11" s="113">
        <v>0</v>
      </c>
      <c r="F11" s="113">
        <v>10000</v>
      </c>
      <c r="G11" s="113">
        <v>0</v>
      </c>
      <c r="H11" s="111" t="s">
        <v>5</v>
      </c>
      <c r="I11" s="114" t="s">
        <v>21</v>
      </c>
    </row>
    <row r="12" spans="2:9" ht="15">
      <c r="B12" s="111" t="s">
        <v>336</v>
      </c>
      <c r="C12" s="112">
        <v>40939</v>
      </c>
      <c r="D12" s="115" t="s">
        <v>194</v>
      </c>
      <c r="E12" s="113">
        <v>0</v>
      </c>
      <c r="F12" s="113">
        <v>4000</v>
      </c>
      <c r="G12" s="113">
        <v>0</v>
      </c>
      <c r="H12" s="111" t="s">
        <v>3</v>
      </c>
      <c r="I12" s="114" t="s">
        <v>21</v>
      </c>
    </row>
    <row r="13" spans="2:9" ht="15">
      <c r="B13" s="119" t="s">
        <v>339</v>
      </c>
      <c r="C13" s="116">
        <v>40968</v>
      </c>
      <c r="D13" s="117" t="s">
        <v>337</v>
      </c>
      <c r="E13" s="118">
        <v>0</v>
      </c>
      <c r="F13" s="118">
        <v>7000</v>
      </c>
      <c r="G13" s="118">
        <v>0</v>
      </c>
      <c r="H13" s="117" t="s">
        <v>3</v>
      </c>
      <c r="I13" s="120" t="s">
        <v>21</v>
      </c>
    </row>
    <row r="14" spans="2:9" ht="15">
      <c r="B14" s="119" t="s">
        <v>340</v>
      </c>
      <c r="C14" s="116">
        <v>40968</v>
      </c>
      <c r="D14" s="117" t="s">
        <v>315</v>
      </c>
      <c r="E14" s="118">
        <v>890</v>
      </c>
      <c r="F14" s="118">
        <v>0</v>
      </c>
      <c r="G14" s="118">
        <v>0</v>
      </c>
      <c r="H14" s="117" t="s">
        <v>3</v>
      </c>
      <c r="I14" s="120" t="s">
        <v>13</v>
      </c>
    </row>
    <row r="15" spans="2:9" ht="15">
      <c r="B15" s="119" t="s">
        <v>341</v>
      </c>
      <c r="C15" s="116">
        <v>40968</v>
      </c>
      <c r="D15" s="117" t="s">
        <v>338</v>
      </c>
      <c r="E15" s="118">
        <v>3418</v>
      </c>
      <c r="F15" s="118">
        <v>0</v>
      </c>
      <c r="G15" s="118">
        <v>0</v>
      </c>
      <c r="H15" s="117" t="s">
        <v>3</v>
      </c>
      <c r="I15" s="120" t="s">
        <v>13</v>
      </c>
    </row>
    <row r="16" spans="2:9" ht="15">
      <c r="B16" s="119" t="s">
        <v>342</v>
      </c>
      <c r="C16" s="116">
        <v>40968</v>
      </c>
      <c r="D16" s="117" t="s">
        <v>82</v>
      </c>
      <c r="E16" s="118">
        <v>6950</v>
      </c>
      <c r="F16" s="118">
        <v>0</v>
      </c>
      <c r="G16" s="118">
        <v>0</v>
      </c>
      <c r="H16" s="117" t="s">
        <v>3</v>
      </c>
      <c r="I16" s="120" t="s">
        <v>13</v>
      </c>
    </row>
    <row r="17" spans="2:9" ht="15">
      <c r="B17" s="119" t="s">
        <v>343</v>
      </c>
      <c r="C17" s="116">
        <v>40968</v>
      </c>
      <c r="D17" s="117" t="s">
        <v>82</v>
      </c>
      <c r="E17" s="118">
        <v>6950</v>
      </c>
      <c r="F17" s="118">
        <v>0</v>
      </c>
      <c r="G17" s="118">
        <v>0</v>
      </c>
      <c r="H17" s="117" t="s">
        <v>3</v>
      </c>
      <c r="I17" s="120" t="s">
        <v>13</v>
      </c>
    </row>
    <row r="18" spans="2:9" ht="15">
      <c r="B18" s="119" t="s">
        <v>344</v>
      </c>
      <c r="C18" s="116">
        <v>40968</v>
      </c>
      <c r="D18" s="117" t="s">
        <v>35</v>
      </c>
      <c r="E18" s="118">
        <v>0</v>
      </c>
      <c r="F18" s="118">
        <v>2800</v>
      </c>
      <c r="G18" s="118">
        <v>0</v>
      </c>
      <c r="H18" s="117" t="s">
        <v>5</v>
      </c>
      <c r="I18" s="120" t="s">
        <v>21</v>
      </c>
    </row>
    <row r="19" spans="2:9" ht="15">
      <c r="B19" s="121" t="s">
        <v>345</v>
      </c>
      <c r="C19" s="122">
        <v>40976</v>
      </c>
      <c r="D19" s="123" t="s">
        <v>283</v>
      </c>
      <c r="E19" s="124">
        <v>0</v>
      </c>
      <c r="F19" s="124">
        <v>0</v>
      </c>
      <c r="G19" s="124">
        <v>99600</v>
      </c>
      <c r="H19" s="123" t="s">
        <v>29</v>
      </c>
      <c r="I19" s="125" t="s">
        <v>85</v>
      </c>
    </row>
    <row r="20" spans="2:9" ht="15">
      <c r="B20" s="121" t="s">
        <v>346</v>
      </c>
      <c r="C20" s="122">
        <v>40982</v>
      </c>
      <c r="D20" s="123" t="s">
        <v>347</v>
      </c>
      <c r="E20" s="124">
        <v>0</v>
      </c>
      <c r="F20" s="124">
        <v>0</v>
      </c>
      <c r="G20" s="124">
        <v>57000</v>
      </c>
      <c r="H20" s="123" t="s">
        <v>29</v>
      </c>
      <c r="I20" s="125" t="s">
        <v>85</v>
      </c>
    </row>
    <row r="21" spans="2:9" ht="15">
      <c r="B21" s="121" t="s">
        <v>348</v>
      </c>
      <c r="C21" s="122">
        <v>40988</v>
      </c>
      <c r="D21" s="123" t="s">
        <v>349</v>
      </c>
      <c r="E21" s="124">
        <v>0</v>
      </c>
      <c r="F21" s="124">
        <v>0</v>
      </c>
      <c r="G21" s="124">
        <v>197720</v>
      </c>
      <c r="H21" s="123" t="s">
        <v>29</v>
      </c>
      <c r="I21" s="125" t="s">
        <v>85</v>
      </c>
    </row>
    <row r="22" spans="2:9" ht="15">
      <c r="B22" s="121" t="s">
        <v>350</v>
      </c>
      <c r="C22" s="122">
        <v>40999</v>
      </c>
      <c r="D22" s="123" t="s">
        <v>351</v>
      </c>
      <c r="E22" s="124">
        <v>0</v>
      </c>
      <c r="F22" s="124">
        <v>0</v>
      </c>
      <c r="G22" s="124">
        <v>190000</v>
      </c>
      <c r="H22" s="123" t="s">
        <v>29</v>
      </c>
      <c r="I22" s="125" t="s">
        <v>85</v>
      </c>
    </row>
    <row r="23" spans="2:9" ht="15">
      <c r="B23" s="121" t="s">
        <v>354</v>
      </c>
      <c r="C23" s="122">
        <v>40999</v>
      </c>
      <c r="D23" s="123" t="s">
        <v>359</v>
      </c>
      <c r="E23" s="124">
        <v>0</v>
      </c>
      <c r="F23" s="127">
        <v>1500</v>
      </c>
      <c r="G23" s="124">
        <v>0</v>
      </c>
      <c r="H23" s="123" t="s">
        <v>5</v>
      </c>
      <c r="I23" s="125" t="s">
        <v>21</v>
      </c>
    </row>
    <row r="24" spans="2:9" ht="15">
      <c r="B24" s="121" t="s">
        <v>355</v>
      </c>
      <c r="C24" s="122">
        <v>40999</v>
      </c>
      <c r="D24" s="123" t="s">
        <v>352</v>
      </c>
      <c r="E24" s="124">
        <v>0</v>
      </c>
      <c r="F24" s="127">
        <v>15000</v>
      </c>
      <c r="G24" s="124">
        <v>0</v>
      </c>
      <c r="H24" s="123" t="s">
        <v>5</v>
      </c>
      <c r="I24" s="125" t="s">
        <v>21</v>
      </c>
    </row>
    <row r="25" spans="2:9" ht="15">
      <c r="B25" s="121" t="s">
        <v>356</v>
      </c>
      <c r="C25" s="122">
        <v>40999</v>
      </c>
      <c r="D25" s="123" t="s">
        <v>316</v>
      </c>
      <c r="E25" s="124">
        <v>0</v>
      </c>
      <c r="F25" s="127">
        <v>8100</v>
      </c>
      <c r="G25" s="124">
        <v>0</v>
      </c>
      <c r="H25" s="123" t="s">
        <v>5</v>
      </c>
      <c r="I25" s="125" t="s">
        <v>21</v>
      </c>
    </row>
    <row r="26" spans="2:9" ht="15">
      <c r="B26" s="121" t="s">
        <v>357</v>
      </c>
      <c r="C26" s="122">
        <v>40999</v>
      </c>
      <c r="D26" s="123" t="s">
        <v>316</v>
      </c>
      <c r="E26" s="126">
        <v>12400</v>
      </c>
      <c r="F26" s="124">
        <v>0</v>
      </c>
      <c r="G26" s="124">
        <v>0</v>
      </c>
      <c r="H26" s="123" t="s">
        <v>5</v>
      </c>
      <c r="I26" s="125" t="s">
        <v>21</v>
      </c>
    </row>
    <row r="27" spans="2:9" ht="15">
      <c r="B27" s="121" t="s">
        <v>358</v>
      </c>
      <c r="C27" s="122">
        <v>40999</v>
      </c>
      <c r="D27" s="123" t="s">
        <v>353</v>
      </c>
      <c r="E27" s="124">
        <v>0</v>
      </c>
      <c r="F27" s="127">
        <v>31000</v>
      </c>
      <c r="G27" s="124">
        <v>0</v>
      </c>
      <c r="H27" s="123" t="s">
        <v>5</v>
      </c>
      <c r="I27" s="125" t="s">
        <v>21</v>
      </c>
    </row>
    <row r="28" spans="2:9" ht="15">
      <c r="B28" s="121" t="s">
        <v>360</v>
      </c>
      <c r="C28" s="122">
        <v>40999</v>
      </c>
      <c r="D28" s="123" t="s">
        <v>330</v>
      </c>
      <c r="E28" s="124">
        <v>660</v>
      </c>
      <c r="F28" s="124">
        <v>0</v>
      </c>
      <c r="G28" s="124">
        <v>0</v>
      </c>
      <c r="H28" s="123" t="s">
        <v>3</v>
      </c>
      <c r="I28" s="125" t="s">
        <v>13</v>
      </c>
    </row>
    <row r="29" spans="2:9" ht="15">
      <c r="B29" s="121" t="s">
        <v>361</v>
      </c>
      <c r="C29" s="122">
        <v>40999</v>
      </c>
      <c r="D29" s="123" t="s">
        <v>330</v>
      </c>
      <c r="E29" s="124">
        <v>33600</v>
      </c>
      <c r="F29" s="124">
        <v>0</v>
      </c>
      <c r="G29" s="124">
        <v>0</v>
      </c>
      <c r="H29" s="123" t="s">
        <v>3</v>
      </c>
      <c r="I29" s="125" t="s">
        <v>13</v>
      </c>
    </row>
    <row r="30" spans="2:9" ht="15">
      <c r="B30" s="121" t="s">
        <v>362</v>
      </c>
      <c r="C30" s="122">
        <v>40999</v>
      </c>
      <c r="D30" s="123" t="s">
        <v>330</v>
      </c>
      <c r="E30" s="124">
        <v>0</v>
      </c>
      <c r="F30" s="127">
        <v>3000</v>
      </c>
      <c r="G30" s="124">
        <v>0</v>
      </c>
      <c r="H30" s="123" t="s">
        <v>3</v>
      </c>
      <c r="I30" s="125" t="s">
        <v>21</v>
      </c>
    </row>
    <row r="31" spans="2:9" ht="15">
      <c r="B31" s="121" t="s">
        <v>363</v>
      </c>
      <c r="C31" s="122">
        <v>40999</v>
      </c>
      <c r="D31" s="123" t="s">
        <v>39</v>
      </c>
      <c r="E31" s="124">
        <v>0</v>
      </c>
      <c r="F31" s="127">
        <v>650</v>
      </c>
      <c r="G31" s="124">
        <v>0</v>
      </c>
      <c r="H31" s="123" t="s">
        <v>3</v>
      </c>
      <c r="I31" s="125" t="s">
        <v>21</v>
      </c>
    </row>
    <row r="32" spans="2:9" ht="15">
      <c r="B32" s="121" t="s">
        <v>364</v>
      </c>
      <c r="C32" s="122">
        <v>40999</v>
      </c>
      <c r="D32" s="123" t="s">
        <v>365</v>
      </c>
      <c r="E32" s="124">
        <v>0</v>
      </c>
      <c r="F32" s="127">
        <v>16000</v>
      </c>
      <c r="G32" s="124">
        <v>0</v>
      </c>
      <c r="H32" s="123" t="s">
        <v>3</v>
      </c>
      <c r="I32" s="125" t="s">
        <v>21</v>
      </c>
    </row>
    <row r="33" spans="2:9" ht="15">
      <c r="B33" s="121" t="s">
        <v>40</v>
      </c>
      <c r="C33" s="122">
        <v>40999</v>
      </c>
      <c r="D33" s="123" t="s">
        <v>366</v>
      </c>
      <c r="E33" s="124">
        <v>0</v>
      </c>
      <c r="F33" s="127">
        <v>9000</v>
      </c>
      <c r="G33" s="124">
        <v>0</v>
      </c>
      <c r="H33" s="123" t="s">
        <v>3</v>
      </c>
      <c r="I33" s="125" t="s">
        <v>21</v>
      </c>
    </row>
    <row r="34" spans="2:9" ht="15">
      <c r="B34" s="121" t="s">
        <v>41</v>
      </c>
      <c r="C34" s="122">
        <v>40999</v>
      </c>
      <c r="D34" s="123" t="s">
        <v>55</v>
      </c>
      <c r="E34" s="124">
        <v>12750</v>
      </c>
      <c r="F34" s="124">
        <v>0</v>
      </c>
      <c r="G34" s="124">
        <v>0</v>
      </c>
      <c r="H34" s="123" t="s">
        <v>3</v>
      </c>
      <c r="I34" s="125" t="s">
        <v>13</v>
      </c>
    </row>
    <row r="35" spans="2:34" s="128" customFormat="1" ht="15">
      <c r="B35" s="129" t="s">
        <v>42</v>
      </c>
      <c r="C35" s="130">
        <v>41017</v>
      </c>
      <c r="D35" s="131" t="s">
        <v>367</v>
      </c>
      <c r="E35" s="132">
        <v>0</v>
      </c>
      <c r="F35" s="132">
        <v>0</v>
      </c>
      <c r="G35" s="132">
        <v>750000</v>
      </c>
      <c r="H35" s="131" t="s">
        <v>29</v>
      </c>
      <c r="I35" s="133" t="s">
        <v>85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2:34" s="128" customFormat="1" ht="15">
      <c r="B36" s="129" t="s">
        <v>107</v>
      </c>
      <c r="C36" s="130">
        <v>41018</v>
      </c>
      <c r="D36" s="131" t="s">
        <v>368</v>
      </c>
      <c r="E36" s="132">
        <v>0</v>
      </c>
      <c r="F36" s="132">
        <v>0</v>
      </c>
      <c r="G36" s="132">
        <v>1200000</v>
      </c>
      <c r="H36" s="131" t="s">
        <v>29</v>
      </c>
      <c r="I36" s="133" t="s">
        <v>85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2:34" s="128" customFormat="1" ht="15">
      <c r="B37" s="129" t="s">
        <v>43</v>
      </c>
      <c r="C37" s="130">
        <v>41029</v>
      </c>
      <c r="D37" s="131" t="s">
        <v>56</v>
      </c>
      <c r="E37" s="132">
        <v>1250</v>
      </c>
      <c r="F37" s="132">
        <v>0</v>
      </c>
      <c r="G37" s="132">
        <v>0</v>
      </c>
      <c r="H37" s="131" t="s">
        <v>3</v>
      </c>
      <c r="I37" s="133" t="s">
        <v>13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2:34" s="128" customFormat="1" ht="15">
      <c r="B38" s="129" t="s">
        <v>369</v>
      </c>
      <c r="C38" s="130">
        <v>41029</v>
      </c>
      <c r="D38" s="131" t="s">
        <v>234</v>
      </c>
      <c r="E38" s="132">
        <v>0</v>
      </c>
      <c r="F38" s="132">
        <v>3750</v>
      </c>
      <c r="G38" s="132">
        <v>0</v>
      </c>
      <c r="H38" s="131" t="s">
        <v>3</v>
      </c>
      <c r="I38" s="133" t="s">
        <v>21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2:34" s="128" customFormat="1" ht="15">
      <c r="B39" s="129" t="s">
        <v>44</v>
      </c>
      <c r="C39" s="130">
        <v>41029</v>
      </c>
      <c r="D39" s="131" t="s">
        <v>146</v>
      </c>
      <c r="E39" s="132">
        <v>0</v>
      </c>
      <c r="F39" s="132">
        <v>1050</v>
      </c>
      <c r="G39" s="132">
        <v>0</v>
      </c>
      <c r="H39" s="131" t="s">
        <v>3</v>
      </c>
      <c r="I39" s="133" t="s">
        <v>21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2:34" s="128" customFormat="1" ht="15">
      <c r="B40" s="129" t="s">
        <v>45</v>
      </c>
      <c r="C40" s="130">
        <v>41029</v>
      </c>
      <c r="D40" s="131" t="s">
        <v>38</v>
      </c>
      <c r="E40" s="132">
        <v>2652</v>
      </c>
      <c r="F40" s="132">
        <v>0</v>
      </c>
      <c r="G40" s="132">
        <v>0</v>
      </c>
      <c r="H40" s="131" t="s">
        <v>3</v>
      </c>
      <c r="I40" s="133" t="s">
        <v>13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2:34" s="128" customFormat="1" ht="15">
      <c r="B41" s="129" t="s">
        <v>46</v>
      </c>
      <c r="C41" s="130">
        <v>41029</v>
      </c>
      <c r="D41" s="131" t="s">
        <v>320</v>
      </c>
      <c r="E41" s="132">
        <v>0</v>
      </c>
      <c r="F41" s="132">
        <v>5500</v>
      </c>
      <c r="G41" s="132">
        <v>0</v>
      </c>
      <c r="H41" s="131" t="s">
        <v>5</v>
      </c>
      <c r="I41" s="133" t="s">
        <v>21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2:34" s="128" customFormat="1" ht="15">
      <c r="B42" s="129" t="s">
        <v>47</v>
      </c>
      <c r="C42" s="130">
        <v>41029</v>
      </c>
      <c r="D42" s="131" t="s">
        <v>58</v>
      </c>
      <c r="E42" s="132">
        <v>13000</v>
      </c>
      <c r="F42" s="132">
        <v>3000</v>
      </c>
      <c r="G42" s="132">
        <v>0</v>
      </c>
      <c r="H42" s="131" t="s">
        <v>5</v>
      </c>
      <c r="I42" s="133" t="s">
        <v>13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2:34" s="128" customFormat="1" ht="15">
      <c r="B43" s="129" t="s">
        <v>48</v>
      </c>
      <c r="C43" s="130">
        <v>41029</v>
      </c>
      <c r="D43" s="131" t="s">
        <v>365</v>
      </c>
      <c r="E43" s="132">
        <v>0</v>
      </c>
      <c r="F43" s="132">
        <v>2700</v>
      </c>
      <c r="G43" s="132">
        <v>0</v>
      </c>
      <c r="H43" s="131" t="s">
        <v>5</v>
      </c>
      <c r="I43" s="133" t="s">
        <v>21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2:34" s="128" customFormat="1" ht="15">
      <c r="B44" s="134" t="s">
        <v>49</v>
      </c>
      <c r="C44" s="135">
        <v>41045</v>
      </c>
      <c r="D44" s="136" t="s">
        <v>319</v>
      </c>
      <c r="E44" s="137">
        <v>0</v>
      </c>
      <c r="F44" s="137">
        <v>0</v>
      </c>
      <c r="G44" s="137">
        <v>255000</v>
      </c>
      <c r="H44" s="136" t="s">
        <v>29</v>
      </c>
      <c r="I44" s="138" t="s">
        <v>85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2:34" s="128" customFormat="1" ht="15">
      <c r="B45" s="139" t="s">
        <v>50</v>
      </c>
      <c r="C45" s="140">
        <v>41045</v>
      </c>
      <c r="D45" s="141" t="s">
        <v>367</v>
      </c>
      <c r="E45" s="142">
        <v>0</v>
      </c>
      <c r="F45" s="142">
        <v>0</v>
      </c>
      <c r="G45" s="142">
        <v>-750000</v>
      </c>
      <c r="H45" s="141" t="s">
        <v>29</v>
      </c>
      <c r="I45" s="143" t="s">
        <v>85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2:34" s="128" customFormat="1" ht="15">
      <c r="B46" s="134" t="s">
        <v>51</v>
      </c>
      <c r="C46" s="135">
        <v>41045</v>
      </c>
      <c r="D46" s="136" t="s">
        <v>370</v>
      </c>
      <c r="E46" s="137">
        <v>0</v>
      </c>
      <c r="F46" s="137">
        <v>0</v>
      </c>
      <c r="G46" s="137">
        <v>25000</v>
      </c>
      <c r="H46" s="136" t="s">
        <v>29</v>
      </c>
      <c r="I46" s="138" t="s">
        <v>85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2:34" s="128" customFormat="1" ht="15">
      <c r="B47" s="134" t="s">
        <v>371</v>
      </c>
      <c r="C47" s="135">
        <v>41060</v>
      </c>
      <c r="D47" s="136" t="s">
        <v>319</v>
      </c>
      <c r="E47" s="137">
        <v>0</v>
      </c>
      <c r="F47" s="137">
        <v>0</v>
      </c>
      <c r="G47" s="137">
        <v>255000</v>
      </c>
      <c r="H47" s="136" t="s">
        <v>29</v>
      </c>
      <c r="I47" s="138" t="s">
        <v>85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2:34" s="128" customFormat="1" ht="15">
      <c r="B48" s="134" t="s">
        <v>372</v>
      </c>
      <c r="C48" s="135">
        <v>41060</v>
      </c>
      <c r="D48" s="136" t="s">
        <v>317</v>
      </c>
      <c r="E48" s="137">
        <v>1640</v>
      </c>
      <c r="F48" s="137">
        <v>1460</v>
      </c>
      <c r="G48" s="137">
        <v>0</v>
      </c>
      <c r="H48" s="136" t="s">
        <v>5</v>
      </c>
      <c r="I48" s="138" t="s">
        <v>13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2:34" s="128" customFormat="1" ht="15">
      <c r="B49" s="134" t="s">
        <v>373</v>
      </c>
      <c r="C49" s="135">
        <v>41060</v>
      </c>
      <c r="D49" s="136" t="s">
        <v>114</v>
      </c>
      <c r="E49" s="137">
        <v>0</v>
      </c>
      <c r="F49" s="137">
        <v>1000</v>
      </c>
      <c r="G49" s="137">
        <v>0</v>
      </c>
      <c r="H49" s="136" t="s">
        <v>5</v>
      </c>
      <c r="I49" s="138" t="s">
        <v>21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2:34" s="128" customFormat="1" ht="15">
      <c r="B50" s="134" t="s">
        <v>374</v>
      </c>
      <c r="C50" s="135">
        <v>41060</v>
      </c>
      <c r="D50" s="136" t="s">
        <v>375</v>
      </c>
      <c r="E50" s="137">
        <v>33237.6</v>
      </c>
      <c r="F50" s="137">
        <v>0</v>
      </c>
      <c r="G50" s="137">
        <v>0</v>
      </c>
      <c r="H50" s="136" t="s">
        <v>5</v>
      </c>
      <c r="I50" s="138" t="s">
        <v>13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2:34" s="128" customFormat="1" ht="15">
      <c r="B51" s="134" t="s">
        <v>376</v>
      </c>
      <c r="C51" s="135">
        <v>41060</v>
      </c>
      <c r="D51" s="136" t="s">
        <v>35</v>
      </c>
      <c r="E51" s="137">
        <v>32500</v>
      </c>
      <c r="F51" s="137">
        <v>0</v>
      </c>
      <c r="G51" s="137">
        <v>0</v>
      </c>
      <c r="H51" s="136" t="s">
        <v>5</v>
      </c>
      <c r="I51" s="138" t="s">
        <v>13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2:34" s="128" customFormat="1" ht="15">
      <c r="B52" s="134" t="s">
        <v>378</v>
      </c>
      <c r="C52" s="135">
        <v>41060</v>
      </c>
      <c r="D52" s="136" t="s">
        <v>377</v>
      </c>
      <c r="E52" s="137">
        <v>1800</v>
      </c>
      <c r="F52" s="137">
        <v>0</v>
      </c>
      <c r="G52" s="137">
        <v>0</v>
      </c>
      <c r="H52" s="136" t="s">
        <v>3</v>
      </c>
      <c r="I52" s="138" t="s">
        <v>13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2:34" s="128" customFormat="1" ht="15">
      <c r="B53" s="134" t="s">
        <v>379</v>
      </c>
      <c r="C53" s="135">
        <v>41060</v>
      </c>
      <c r="D53" s="136" t="s">
        <v>380</v>
      </c>
      <c r="E53" s="137">
        <v>0</v>
      </c>
      <c r="F53" s="137">
        <v>13000</v>
      </c>
      <c r="G53" s="137">
        <v>0</v>
      </c>
      <c r="H53" s="136" t="s">
        <v>3</v>
      </c>
      <c r="I53" s="138" t="s">
        <v>21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4" s="128" customFormat="1" ht="15">
      <c r="B54" s="134" t="s">
        <v>381</v>
      </c>
      <c r="C54" s="135">
        <v>41060</v>
      </c>
      <c r="D54" s="136" t="s">
        <v>382</v>
      </c>
      <c r="E54" s="137">
        <v>0</v>
      </c>
      <c r="F54" s="137">
        <v>11500</v>
      </c>
      <c r="G54" s="137">
        <v>0</v>
      </c>
      <c r="H54" s="136" t="s">
        <v>3</v>
      </c>
      <c r="I54" s="138" t="s">
        <v>21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2:34" s="128" customFormat="1" ht="15">
      <c r="B55" s="134" t="s">
        <v>383</v>
      </c>
      <c r="C55" s="135">
        <v>41060</v>
      </c>
      <c r="D55" s="136" t="s">
        <v>384</v>
      </c>
      <c r="E55" s="137">
        <v>0</v>
      </c>
      <c r="F55" s="137">
        <v>3500</v>
      </c>
      <c r="G55" s="137">
        <v>0</v>
      </c>
      <c r="H55" s="136" t="s">
        <v>3</v>
      </c>
      <c r="I55" s="138" t="s">
        <v>21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4" s="128" customFormat="1" ht="15">
      <c r="B56" s="134" t="s">
        <v>385</v>
      </c>
      <c r="C56" s="135">
        <v>41060</v>
      </c>
      <c r="D56" s="136" t="s">
        <v>365</v>
      </c>
      <c r="E56" s="137">
        <v>0</v>
      </c>
      <c r="F56" s="137">
        <v>7200</v>
      </c>
      <c r="G56" s="137">
        <v>0</v>
      </c>
      <c r="H56" s="136" t="s">
        <v>3</v>
      </c>
      <c r="I56" s="138" t="s">
        <v>21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4" s="128" customFormat="1" ht="15">
      <c r="B57" s="129" t="s">
        <v>386</v>
      </c>
      <c r="C57" s="130">
        <v>41078</v>
      </c>
      <c r="D57" s="131" t="s">
        <v>316</v>
      </c>
      <c r="E57" s="132">
        <v>0</v>
      </c>
      <c r="F57" s="132">
        <v>1700</v>
      </c>
      <c r="G57" s="132">
        <v>0</v>
      </c>
      <c r="H57" s="130" t="s">
        <v>5</v>
      </c>
      <c r="I57" s="133" t="s">
        <v>21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4" s="128" customFormat="1" ht="15">
      <c r="B58" s="129" t="s">
        <v>387</v>
      </c>
      <c r="C58" s="130">
        <v>41078</v>
      </c>
      <c r="D58" s="131" t="s">
        <v>388</v>
      </c>
      <c r="E58" s="132">
        <v>0</v>
      </c>
      <c r="F58" s="132">
        <v>0</v>
      </c>
      <c r="G58" s="132">
        <v>50000</v>
      </c>
      <c r="H58" s="131" t="s">
        <v>29</v>
      </c>
      <c r="I58" s="133" t="s">
        <v>85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4" s="128" customFormat="1" ht="15">
      <c r="B59" s="129" t="s">
        <v>389</v>
      </c>
      <c r="C59" s="130">
        <v>41081</v>
      </c>
      <c r="D59" s="131" t="s">
        <v>390</v>
      </c>
      <c r="E59" s="132">
        <v>0</v>
      </c>
      <c r="F59" s="132">
        <v>0</v>
      </c>
      <c r="G59" s="132">
        <v>50000</v>
      </c>
      <c r="H59" s="131" t="s">
        <v>29</v>
      </c>
      <c r="I59" s="133" t="s">
        <v>85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4" s="128" customFormat="1" ht="15">
      <c r="B60" s="129" t="s">
        <v>391</v>
      </c>
      <c r="C60" s="130">
        <v>41085</v>
      </c>
      <c r="D60" s="131" t="s">
        <v>392</v>
      </c>
      <c r="E60" s="132">
        <v>0</v>
      </c>
      <c r="F60" s="132">
        <v>0</v>
      </c>
      <c r="G60" s="132">
        <f>25000*0.75</f>
        <v>18750</v>
      </c>
      <c r="H60" s="131" t="s">
        <v>29</v>
      </c>
      <c r="I60" s="133" t="s">
        <v>85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:34" s="128" customFormat="1" ht="15">
      <c r="B61" s="129" t="s">
        <v>393</v>
      </c>
      <c r="C61" s="130">
        <v>41085</v>
      </c>
      <c r="D61" s="131" t="s">
        <v>395</v>
      </c>
      <c r="E61" s="132">
        <v>0</v>
      </c>
      <c r="F61" s="132">
        <v>0</v>
      </c>
      <c r="G61" s="132">
        <f>500000*0.75</f>
        <v>375000</v>
      </c>
      <c r="H61" s="131" t="s">
        <v>29</v>
      </c>
      <c r="I61" s="133" t="s">
        <v>85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:34" s="128" customFormat="1" ht="15">
      <c r="B62" s="129" t="s">
        <v>394</v>
      </c>
      <c r="C62" s="130">
        <v>41085</v>
      </c>
      <c r="D62" s="131" t="s">
        <v>396</v>
      </c>
      <c r="E62" s="132">
        <v>0</v>
      </c>
      <c r="F62" s="132">
        <v>0</v>
      </c>
      <c r="G62" s="132">
        <f>475000*0.75</f>
        <v>356250</v>
      </c>
      <c r="H62" s="131" t="s">
        <v>29</v>
      </c>
      <c r="I62" s="133" t="s">
        <v>85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:34" s="128" customFormat="1" ht="15">
      <c r="B63" s="129" t="s">
        <v>397</v>
      </c>
      <c r="C63" s="130">
        <v>41088</v>
      </c>
      <c r="D63" s="131" t="s">
        <v>388</v>
      </c>
      <c r="E63" s="132">
        <v>0</v>
      </c>
      <c r="F63" s="132">
        <v>0</v>
      </c>
      <c r="G63" s="132">
        <v>150000</v>
      </c>
      <c r="H63" s="131" t="s">
        <v>29</v>
      </c>
      <c r="I63" s="133" t="s">
        <v>421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2:34" s="128" customFormat="1" ht="15">
      <c r="B64" s="129" t="s">
        <v>398</v>
      </c>
      <c r="C64" s="130">
        <v>41090</v>
      </c>
      <c r="D64" s="131" t="s">
        <v>192</v>
      </c>
      <c r="E64" s="132">
        <v>0</v>
      </c>
      <c r="F64" s="132">
        <v>5500</v>
      </c>
      <c r="G64" s="132">
        <v>0</v>
      </c>
      <c r="H64" s="130" t="s">
        <v>5</v>
      </c>
      <c r="I64" s="133" t="s">
        <v>21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2:34" s="128" customFormat="1" ht="15">
      <c r="B65" s="129" t="s">
        <v>399</v>
      </c>
      <c r="C65" s="130">
        <v>41090</v>
      </c>
      <c r="D65" s="131" t="s">
        <v>388</v>
      </c>
      <c r="E65" s="132">
        <v>0</v>
      </c>
      <c r="F65" s="132">
        <v>6000</v>
      </c>
      <c r="G65" s="132">
        <v>0</v>
      </c>
      <c r="H65" s="130" t="s">
        <v>5</v>
      </c>
      <c r="I65" s="133" t="s">
        <v>21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:34" s="128" customFormat="1" ht="15">
      <c r="B66" s="129" t="s">
        <v>400</v>
      </c>
      <c r="C66" s="130">
        <v>41090</v>
      </c>
      <c r="D66" s="131" t="s">
        <v>58</v>
      </c>
      <c r="E66" s="132">
        <v>1870</v>
      </c>
      <c r="F66" s="132">
        <v>0</v>
      </c>
      <c r="G66" s="132">
        <v>0</v>
      </c>
      <c r="H66" s="130" t="s">
        <v>5</v>
      </c>
      <c r="I66" s="133" t="s">
        <v>13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:34" s="128" customFormat="1" ht="15">
      <c r="B67" s="129" t="s">
        <v>401</v>
      </c>
      <c r="C67" s="130">
        <v>41090</v>
      </c>
      <c r="D67" s="131" t="s">
        <v>422</v>
      </c>
      <c r="E67" s="132">
        <v>0</v>
      </c>
      <c r="F67" s="132">
        <v>1000</v>
      </c>
      <c r="G67" s="132">
        <v>0</v>
      </c>
      <c r="H67" s="130" t="s">
        <v>5</v>
      </c>
      <c r="I67" s="133" t="s">
        <v>21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34" s="128" customFormat="1" ht="15">
      <c r="B68" s="129" t="s">
        <v>402</v>
      </c>
      <c r="C68" s="130">
        <v>41090</v>
      </c>
      <c r="D68" s="131" t="s">
        <v>114</v>
      </c>
      <c r="E68" s="132">
        <v>0</v>
      </c>
      <c r="F68" s="132">
        <v>8000</v>
      </c>
      <c r="G68" s="132">
        <v>0</v>
      </c>
      <c r="H68" s="130" t="s">
        <v>5</v>
      </c>
      <c r="I68" s="133" t="s">
        <v>21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:34" s="128" customFormat="1" ht="15">
      <c r="B69" s="129" t="s">
        <v>403</v>
      </c>
      <c r="C69" s="130">
        <v>41090</v>
      </c>
      <c r="D69" s="131" t="s">
        <v>58</v>
      </c>
      <c r="E69" s="132">
        <v>18000</v>
      </c>
      <c r="F69" s="132">
        <v>0</v>
      </c>
      <c r="G69" s="132">
        <v>0</v>
      </c>
      <c r="H69" s="130" t="s">
        <v>5</v>
      </c>
      <c r="I69" s="133" t="s">
        <v>13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:34" s="128" customFormat="1" ht="15">
      <c r="B70" s="129" t="s">
        <v>404</v>
      </c>
      <c r="C70" s="130">
        <v>41090</v>
      </c>
      <c r="D70" s="131" t="s">
        <v>423</v>
      </c>
      <c r="E70" s="132">
        <v>0</v>
      </c>
      <c r="F70" s="132">
        <v>900</v>
      </c>
      <c r="G70" s="132">
        <v>0</v>
      </c>
      <c r="H70" s="130" t="s">
        <v>5</v>
      </c>
      <c r="I70" s="133" t="s">
        <v>21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:34" s="128" customFormat="1" ht="15">
      <c r="B71" s="129" t="s">
        <v>405</v>
      </c>
      <c r="C71" s="130">
        <v>41090</v>
      </c>
      <c r="D71" s="131" t="s">
        <v>330</v>
      </c>
      <c r="E71" s="132">
        <v>0</v>
      </c>
      <c r="F71" s="132">
        <v>2100</v>
      </c>
      <c r="G71" s="132">
        <v>0</v>
      </c>
      <c r="H71" s="131" t="s">
        <v>3</v>
      </c>
      <c r="I71" s="133" t="s">
        <v>21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:34" s="128" customFormat="1" ht="15">
      <c r="B72" s="129" t="s">
        <v>406</v>
      </c>
      <c r="C72" s="130">
        <v>41090</v>
      </c>
      <c r="D72" s="131" t="s">
        <v>337</v>
      </c>
      <c r="E72" s="132">
        <v>0</v>
      </c>
      <c r="F72" s="132">
        <v>7000</v>
      </c>
      <c r="G72" s="132">
        <v>0</v>
      </c>
      <c r="H72" s="131" t="s">
        <v>3</v>
      </c>
      <c r="I72" s="133" t="s">
        <v>21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:34" s="128" customFormat="1" ht="15">
      <c r="B73" s="129" t="s">
        <v>407</v>
      </c>
      <c r="C73" s="130">
        <v>41090</v>
      </c>
      <c r="D73" s="131" t="s">
        <v>424</v>
      </c>
      <c r="E73" s="132">
        <v>0</v>
      </c>
      <c r="F73" s="132">
        <v>14000</v>
      </c>
      <c r="G73" s="132">
        <v>0</v>
      </c>
      <c r="H73" s="131" t="s">
        <v>3</v>
      </c>
      <c r="I73" s="133" t="s">
        <v>21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:34" s="128" customFormat="1" ht="15">
      <c r="B74" s="129" t="s">
        <v>408</v>
      </c>
      <c r="C74" s="130">
        <v>41090</v>
      </c>
      <c r="D74" s="131" t="s">
        <v>425</v>
      </c>
      <c r="E74" s="132">
        <v>36120</v>
      </c>
      <c r="F74" s="132">
        <v>0</v>
      </c>
      <c r="G74" s="132">
        <v>0</v>
      </c>
      <c r="H74" s="131" t="s">
        <v>3</v>
      </c>
      <c r="I74" s="133" t="s">
        <v>13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:34" s="128" customFormat="1" ht="15">
      <c r="B75" s="129" t="s">
        <v>409</v>
      </c>
      <c r="C75" s="130">
        <v>41090</v>
      </c>
      <c r="D75" s="131" t="s">
        <v>425</v>
      </c>
      <c r="E75" s="132">
        <v>0</v>
      </c>
      <c r="F75" s="132">
        <v>5666.67</v>
      </c>
      <c r="G75" s="132">
        <v>0</v>
      </c>
      <c r="H75" s="131" t="s">
        <v>3</v>
      </c>
      <c r="I75" s="133" t="s">
        <v>21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:34" s="128" customFormat="1" ht="15">
      <c r="B76" s="129" t="s">
        <v>410</v>
      </c>
      <c r="C76" s="130">
        <v>41090</v>
      </c>
      <c r="D76" s="131" t="s">
        <v>425</v>
      </c>
      <c r="E76" s="132">
        <v>0</v>
      </c>
      <c r="F76" s="132">
        <v>11333.33</v>
      </c>
      <c r="G76" s="132">
        <v>0</v>
      </c>
      <c r="H76" s="131" t="s">
        <v>3</v>
      </c>
      <c r="I76" s="133" t="s">
        <v>21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2:34" s="128" customFormat="1" ht="15">
      <c r="B77" s="129" t="s">
        <v>411</v>
      </c>
      <c r="C77" s="130">
        <v>41090</v>
      </c>
      <c r="D77" s="131" t="s">
        <v>330</v>
      </c>
      <c r="E77" s="132">
        <v>3314</v>
      </c>
      <c r="F77" s="132">
        <v>1400</v>
      </c>
      <c r="G77" s="132">
        <v>0</v>
      </c>
      <c r="H77" s="131" t="s">
        <v>3</v>
      </c>
      <c r="I77" s="133" t="s">
        <v>13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:34" s="128" customFormat="1" ht="15">
      <c r="B78" s="129" t="s">
        <v>412</v>
      </c>
      <c r="C78" s="130">
        <v>41090</v>
      </c>
      <c r="D78" s="131" t="s">
        <v>365</v>
      </c>
      <c r="E78" s="132">
        <v>0</v>
      </c>
      <c r="F78" s="132">
        <v>3600</v>
      </c>
      <c r="G78" s="132">
        <v>0</v>
      </c>
      <c r="H78" s="131" t="s">
        <v>3</v>
      </c>
      <c r="I78" s="133" t="s">
        <v>21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:34" s="128" customFormat="1" ht="15">
      <c r="B79" s="129" t="s">
        <v>413</v>
      </c>
      <c r="C79" s="130">
        <v>41090</v>
      </c>
      <c r="D79" s="131" t="s">
        <v>82</v>
      </c>
      <c r="E79" s="132">
        <v>12600</v>
      </c>
      <c r="F79" s="132">
        <v>0</v>
      </c>
      <c r="G79" s="132">
        <v>0</v>
      </c>
      <c r="H79" s="131" t="s">
        <v>3</v>
      </c>
      <c r="I79" s="133" t="s">
        <v>13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2:34" s="128" customFormat="1" ht="15">
      <c r="B80" s="129" t="s">
        <v>414</v>
      </c>
      <c r="C80" s="130">
        <v>41090</v>
      </c>
      <c r="D80" s="131" t="s">
        <v>487</v>
      </c>
      <c r="E80" s="132">
        <v>0</v>
      </c>
      <c r="F80" s="132">
        <v>48050</v>
      </c>
      <c r="G80" s="132">
        <v>0</v>
      </c>
      <c r="H80" s="131" t="s">
        <v>3</v>
      </c>
      <c r="I80" s="133" t="s">
        <v>21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2:34" s="128" customFormat="1" ht="15">
      <c r="B81" s="144" t="s">
        <v>415</v>
      </c>
      <c r="C81" s="145">
        <v>41092</v>
      </c>
      <c r="D81" s="146" t="s">
        <v>417</v>
      </c>
      <c r="E81" s="147">
        <v>0</v>
      </c>
      <c r="F81" s="147">
        <v>0</v>
      </c>
      <c r="G81" s="147">
        <v>480000</v>
      </c>
      <c r="H81" s="146" t="s">
        <v>29</v>
      </c>
      <c r="I81" s="148" t="s">
        <v>85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s="128" customFormat="1" ht="15">
      <c r="B82" s="144" t="s">
        <v>416</v>
      </c>
      <c r="C82" s="145">
        <v>41092</v>
      </c>
      <c r="D82" s="146" t="s">
        <v>113</v>
      </c>
      <c r="E82" s="147">
        <v>225</v>
      </c>
      <c r="F82" s="147">
        <v>0</v>
      </c>
      <c r="G82" s="147">
        <v>0</v>
      </c>
      <c r="H82" s="146" t="s">
        <v>5</v>
      </c>
      <c r="I82" s="148" t="s">
        <v>13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s="128" customFormat="1" ht="15">
      <c r="B83" s="144" t="s">
        <v>418</v>
      </c>
      <c r="C83" s="145">
        <v>41094</v>
      </c>
      <c r="D83" s="146" t="s">
        <v>419</v>
      </c>
      <c r="E83" s="147">
        <v>0</v>
      </c>
      <c r="F83" s="147">
        <v>0</v>
      </c>
      <c r="G83" s="147">
        <v>229000</v>
      </c>
      <c r="H83" s="146" t="s">
        <v>29</v>
      </c>
      <c r="I83" s="148" t="s">
        <v>420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s="128" customFormat="1" ht="15">
      <c r="B84" s="144" t="s">
        <v>426</v>
      </c>
      <c r="C84" s="145">
        <v>41095</v>
      </c>
      <c r="D84" s="146" t="s">
        <v>427</v>
      </c>
      <c r="E84" s="147">
        <v>1900</v>
      </c>
      <c r="F84" s="147">
        <v>0</v>
      </c>
      <c r="G84" s="147">
        <v>0</v>
      </c>
      <c r="H84" s="146" t="s">
        <v>3</v>
      </c>
      <c r="I84" s="148" t="s">
        <v>13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s="128" customFormat="1" ht="15">
      <c r="B85" s="144" t="s">
        <v>428</v>
      </c>
      <c r="C85" s="145">
        <v>41095</v>
      </c>
      <c r="D85" s="146" t="s">
        <v>429</v>
      </c>
      <c r="E85" s="147">
        <v>0</v>
      </c>
      <c r="F85" s="147">
        <v>0</v>
      </c>
      <c r="G85" s="147">
        <v>91500</v>
      </c>
      <c r="H85" s="146" t="s">
        <v>29</v>
      </c>
      <c r="I85" s="148" t="s">
        <v>430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9" ht="15">
      <c r="B86" s="149" t="s">
        <v>431</v>
      </c>
      <c r="C86" s="150">
        <v>41108</v>
      </c>
      <c r="D86" s="151" t="s">
        <v>433</v>
      </c>
      <c r="E86" s="152">
        <v>0</v>
      </c>
      <c r="F86" s="152">
        <v>-7000</v>
      </c>
      <c r="G86" s="152">
        <v>0</v>
      </c>
      <c r="H86" s="151" t="s">
        <v>3</v>
      </c>
      <c r="I86" s="153" t="s">
        <v>13</v>
      </c>
    </row>
    <row r="87" spans="2:9" ht="15">
      <c r="B87" s="144" t="s">
        <v>432</v>
      </c>
      <c r="C87" s="145">
        <v>41109</v>
      </c>
      <c r="D87" s="146" t="s">
        <v>328</v>
      </c>
      <c r="E87" s="147">
        <v>0</v>
      </c>
      <c r="F87" s="147">
        <v>0</v>
      </c>
      <c r="G87" s="147">
        <v>83750</v>
      </c>
      <c r="H87" s="146" t="s">
        <v>29</v>
      </c>
      <c r="I87" s="148" t="s">
        <v>85</v>
      </c>
    </row>
    <row r="88" spans="2:9" ht="15">
      <c r="B88" s="144" t="s">
        <v>435</v>
      </c>
      <c r="C88" s="145">
        <v>41113</v>
      </c>
      <c r="D88" s="146" t="s">
        <v>434</v>
      </c>
      <c r="E88" s="147">
        <v>0</v>
      </c>
      <c r="F88" s="147">
        <v>0</v>
      </c>
      <c r="G88" s="147">
        <v>178000</v>
      </c>
      <c r="H88" s="146" t="s">
        <v>29</v>
      </c>
      <c r="I88" s="148" t="s">
        <v>85</v>
      </c>
    </row>
    <row r="89" spans="2:9" ht="15">
      <c r="B89" s="144" t="s">
        <v>436</v>
      </c>
      <c r="C89" s="145">
        <v>41121</v>
      </c>
      <c r="D89" s="146" t="s">
        <v>138</v>
      </c>
      <c r="E89" s="147">
        <v>140</v>
      </c>
      <c r="F89" s="147">
        <v>0</v>
      </c>
      <c r="G89" s="147">
        <v>0</v>
      </c>
      <c r="H89" s="146" t="s">
        <v>3</v>
      </c>
      <c r="I89" s="148" t="s">
        <v>13</v>
      </c>
    </row>
    <row r="90" spans="2:9" ht="15">
      <c r="B90" s="144" t="s">
        <v>437</v>
      </c>
      <c r="C90" s="145">
        <v>41121</v>
      </c>
      <c r="D90" s="146" t="s">
        <v>425</v>
      </c>
      <c r="E90" s="147">
        <v>15000</v>
      </c>
      <c r="F90" s="147">
        <v>0</v>
      </c>
      <c r="G90" s="147">
        <v>0</v>
      </c>
      <c r="H90" s="146" t="s">
        <v>3</v>
      </c>
      <c r="I90" s="148" t="s">
        <v>13</v>
      </c>
    </row>
    <row r="91" spans="2:9" ht="15">
      <c r="B91" s="144" t="s">
        <v>438</v>
      </c>
      <c r="C91" s="145">
        <v>41121</v>
      </c>
      <c r="D91" s="146" t="s">
        <v>382</v>
      </c>
      <c r="E91" s="147">
        <v>0</v>
      </c>
      <c r="F91" s="147">
        <v>2700</v>
      </c>
      <c r="G91" s="147">
        <v>0</v>
      </c>
      <c r="H91" s="146" t="s">
        <v>3</v>
      </c>
      <c r="I91" s="148" t="s">
        <v>21</v>
      </c>
    </row>
    <row r="92" spans="2:9" ht="15">
      <c r="B92" s="144" t="s">
        <v>439</v>
      </c>
      <c r="C92" s="145">
        <v>41121</v>
      </c>
      <c r="D92" s="146" t="s">
        <v>330</v>
      </c>
      <c r="E92" s="147">
        <v>1000</v>
      </c>
      <c r="F92" s="147">
        <v>0</v>
      </c>
      <c r="G92" s="147">
        <v>0</v>
      </c>
      <c r="H92" s="146" t="s">
        <v>3</v>
      </c>
      <c r="I92" s="148" t="s">
        <v>13</v>
      </c>
    </row>
    <row r="93" spans="2:9" ht="15">
      <c r="B93" s="144" t="s">
        <v>440</v>
      </c>
      <c r="C93" s="145">
        <v>41121</v>
      </c>
      <c r="D93" s="146" t="s">
        <v>330</v>
      </c>
      <c r="E93" s="147">
        <v>0</v>
      </c>
      <c r="F93" s="147">
        <v>2450</v>
      </c>
      <c r="G93" s="147">
        <v>0</v>
      </c>
      <c r="H93" s="146" t="s">
        <v>3</v>
      </c>
      <c r="I93" s="148" t="s">
        <v>21</v>
      </c>
    </row>
    <row r="94" spans="2:9" ht="15">
      <c r="B94" s="144" t="s">
        <v>441</v>
      </c>
      <c r="C94" s="145">
        <v>41121</v>
      </c>
      <c r="D94" s="146" t="s">
        <v>330</v>
      </c>
      <c r="E94" s="147">
        <v>5400</v>
      </c>
      <c r="F94" s="147">
        <v>0</v>
      </c>
      <c r="G94" s="147">
        <v>0</v>
      </c>
      <c r="H94" s="146" t="s">
        <v>3</v>
      </c>
      <c r="I94" s="148" t="s">
        <v>13</v>
      </c>
    </row>
    <row r="95" spans="2:9" ht="15">
      <c r="B95" s="144" t="s">
        <v>442</v>
      </c>
      <c r="C95" s="145">
        <v>41121</v>
      </c>
      <c r="D95" s="146" t="s">
        <v>39</v>
      </c>
      <c r="E95" s="147">
        <v>15100</v>
      </c>
      <c r="F95" s="147">
        <v>0</v>
      </c>
      <c r="G95" s="147">
        <v>0</v>
      </c>
      <c r="H95" s="146" t="s">
        <v>3</v>
      </c>
      <c r="I95" s="148" t="s">
        <v>13</v>
      </c>
    </row>
    <row r="96" spans="2:9" ht="15">
      <c r="B96" s="144" t="s">
        <v>443</v>
      </c>
      <c r="C96" s="145">
        <v>41121</v>
      </c>
      <c r="D96" s="146" t="s">
        <v>365</v>
      </c>
      <c r="E96" s="147">
        <v>0</v>
      </c>
      <c r="F96" s="147">
        <v>1350</v>
      </c>
      <c r="G96" s="147">
        <v>0</v>
      </c>
      <c r="H96" s="146" t="s">
        <v>3</v>
      </c>
      <c r="I96" s="148" t="s">
        <v>21</v>
      </c>
    </row>
    <row r="97" spans="2:9" ht="15">
      <c r="B97" s="144" t="s">
        <v>444</v>
      </c>
      <c r="C97" s="145">
        <v>41121</v>
      </c>
      <c r="D97" s="146" t="s">
        <v>38</v>
      </c>
      <c r="E97" s="147">
        <v>0</v>
      </c>
      <c r="F97" s="147">
        <v>2400</v>
      </c>
      <c r="G97" s="147">
        <v>0</v>
      </c>
      <c r="H97" s="146" t="s">
        <v>3</v>
      </c>
      <c r="I97" s="148" t="s">
        <v>21</v>
      </c>
    </row>
    <row r="98" spans="2:9" ht="15">
      <c r="B98" s="144" t="s">
        <v>445</v>
      </c>
      <c r="C98" s="145">
        <v>41121</v>
      </c>
      <c r="D98" s="146" t="s">
        <v>366</v>
      </c>
      <c r="E98" s="147">
        <v>0</v>
      </c>
      <c r="F98" s="147">
        <v>6750</v>
      </c>
      <c r="G98" s="147">
        <v>0</v>
      </c>
      <c r="H98" s="146" t="s">
        <v>3</v>
      </c>
      <c r="I98" s="148" t="s">
        <v>21</v>
      </c>
    </row>
    <row r="99" spans="2:9" ht="15">
      <c r="B99" s="144" t="s">
        <v>446</v>
      </c>
      <c r="C99" s="145">
        <v>41121</v>
      </c>
      <c r="D99" s="146" t="s">
        <v>316</v>
      </c>
      <c r="E99" s="147">
        <v>2300</v>
      </c>
      <c r="F99" s="147">
        <v>0</v>
      </c>
      <c r="G99" s="147">
        <v>0</v>
      </c>
      <c r="H99" s="146" t="s">
        <v>5</v>
      </c>
      <c r="I99" s="148" t="s">
        <v>13</v>
      </c>
    </row>
    <row r="100" spans="2:9" ht="15">
      <c r="B100" s="144" t="s">
        <v>447</v>
      </c>
      <c r="C100" s="145">
        <v>41121</v>
      </c>
      <c r="D100" s="146" t="s">
        <v>35</v>
      </c>
      <c r="E100" s="147">
        <v>0</v>
      </c>
      <c r="F100" s="147">
        <v>11000</v>
      </c>
      <c r="G100" s="147">
        <v>0</v>
      </c>
      <c r="H100" s="146" t="s">
        <v>5</v>
      </c>
      <c r="I100" s="148" t="s">
        <v>21</v>
      </c>
    </row>
    <row r="101" spans="2:9" ht="15">
      <c r="B101" s="144" t="s">
        <v>448</v>
      </c>
      <c r="C101" s="145">
        <v>41121</v>
      </c>
      <c r="D101" s="146" t="s">
        <v>35</v>
      </c>
      <c r="E101" s="147">
        <v>0</v>
      </c>
      <c r="F101" s="147">
        <v>22000</v>
      </c>
      <c r="G101" s="147">
        <v>0</v>
      </c>
      <c r="H101" s="146" t="s">
        <v>5</v>
      </c>
      <c r="I101" s="148" t="s">
        <v>21</v>
      </c>
    </row>
    <row r="102" spans="2:9" ht="15">
      <c r="B102" s="144" t="s">
        <v>449</v>
      </c>
      <c r="C102" s="145">
        <v>41121</v>
      </c>
      <c r="D102" s="146" t="s">
        <v>35</v>
      </c>
      <c r="E102" s="147">
        <v>0</v>
      </c>
      <c r="F102" s="147">
        <v>10000</v>
      </c>
      <c r="G102" s="147">
        <v>0</v>
      </c>
      <c r="H102" s="146" t="s">
        <v>5</v>
      </c>
      <c r="I102" s="148" t="s">
        <v>21</v>
      </c>
    </row>
    <row r="103" spans="2:9" ht="15">
      <c r="B103" s="154" t="s">
        <v>451</v>
      </c>
      <c r="C103" s="155">
        <v>41128</v>
      </c>
      <c r="D103" s="156" t="s">
        <v>450</v>
      </c>
      <c r="E103" s="159" t="s">
        <v>452</v>
      </c>
      <c r="F103" s="159" t="s">
        <v>452</v>
      </c>
      <c r="G103" s="157">
        <v>195000</v>
      </c>
      <c r="H103" s="156" t="s">
        <v>29</v>
      </c>
      <c r="I103" s="158" t="s">
        <v>85</v>
      </c>
    </row>
    <row r="104" spans="2:9" ht="15">
      <c r="B104" s="154" t="s">
        <v>453</v>
      </c>
      <c r="C104" s="155">
        <v>41128</v>
      </c>
      <c r="D104" s="156" t="s">
        <v>351</v>
      </c>
      <c r="E104" s="159" t="s">
        <v>452</v>
      </c>
      <c r="F104" s="159" t="s">
        <v>452</v>
      </c>
      <c r="G104" s="157">
        <v>38000</v>
      </c>
      <c r="H104" s="156" t="s">
        <v>29</v>
      </c>
      <c r="I104" s="158" t="s">
        <v>85</v>
      </c>
    </row>
    <row r="105" spans="2:9" ht="15">
      <c r="B105" s="154" t="s">
        <v>454</v>
      </c>
      <c r="C105" s="155">
        <v>41128</v>
      </c>
      <c r="D105" s="156" t="s">
        <v>351</v>
      </c>
      <c r="E105" s="159" t="s">
        <v>452</v>
      </c>
      <c r="F105" s="159" t="s">
        <v>452</v>
      </c>
      <c r="G105" s="157">
        <v>45000</v>
      </c>
      <c r="H105" s="156" t="s">
        <v>29</v>
      </c>
      <c r="I105" s="158" t="s">
        <v>85</v>
      </c>
    </row>
    <row r="106" spans="2:9" ht="15">
      <c r="B106" s="154" t="s">
        <v>456</v>
      </c>
      <c r="C106" s="155">
        <v>41129</v>
      </c>
      <c r="D106" s="156" t="s">
        <v>455</v>
      </c>
      <c r="E106" s="159" t="s">
        <v>452</v>
      </c>
      <c r="F106" s="159" t="s">
        <v>452</v>
      </c>
      <c r="G106" s="157">
        <v>140000</v>
      </c>
      <c r="H106" s="156" t="s">
        <v>29</v>
      </c>
      <c r="I106" s="158" t="s">
        <v>85</v>
      </c>
    </row>
    <row r="107" spans="2:9" ht="15">
      <c r="B107" s="154" t="s">
        <v>457</v>
      </c>
      <c r="C107" s="155">
        <v>41143</v>
      </c>
      <c r="D107" s="156" t="s">
        <v>323</v>
      </c>
      <c r="E107" s="159" t="s">
        <v>452</v>
      </c>
      <c r="F107" s="159" t="s">
        <v>452</v>
      </c>
      <c r="G107" s="157">
        <v>58000</v>
      </c>
      <c r="H107" s="156" t="s">
        <v>29</v>
      </c>
      <c r="I107" s="158" t="s">
        <v>85</v>
      </c>
    </row>
    <row r="108" spans="2:9" ht="15">
      <c r="B108" s="154" t="s">
        <v>458</v>
      </c>
      <c r="C108" s="155">
        <v>41152</v>
      </c>
      <c r="D108" s="156" t="s">
        <v>35</v>
      </c>
      <c r="E108" s="159" t="s">
        <v>452</v>
      </c>
      <c r="F108" s="157">
        <v>8264.46</v>
      </c>
      <c r="G108" s="159" t="s">
        <v>452</v>
      </c>
      <c r="H108" s="156" t="s">
        <v>5</v>
      </c>
      <c r="I108" s="158" t="s">
        <v>21</v>
      </c>
    </row>
    <row r="109" spans="2:9" ht="15">
      <c r="B109" s="154" t="s">
        <v>459</v>
      </c>
      <c r="C109" s="155">
        <v>41152</v>
      </c>
      <c r="D109" s="156" t="s">
        <v>35</v>
      </c>
      <c r="E109" s="159" t="s">
        <v>452</v>
      </c>
      <c r="F109" s="157">
        <v>2066.11</v>
      </c>
      <c r="G109" s="159" t="s">
        <v>452</v>
      </c>
      <c r="H109" s="156" t="s">
        <v>5</v>
      </c>
      <c r="I109" s="158" t="s">
        <v>21</v>
      </c>
    </row>
    <row r="110" spans="2:9" ht="15">
      <c r="B110" s="154" t="s">
        <v>461</v>
      </c>
      <c r="C110" s="155">
        <v>41152</v>
      </c>
      <c r="D110" s="156" t="s">
        <v>35</v>
      </c>
      <c r="E110" s="159" t="s">
        <v>452</v>
      </c>
      <c r="F110" s="157">
        <v>27500</v>
      </c>
      <c r="G110" s="159" t="s">
        <v>452</v>
      </c>
      <c r="H110" s="156" t="s">
        <v>5</v>
      </c>
      <c r="I110" s="158" t="s">
        <v>21</v>
      </c>
    </row>
    <row r="111" spans="2:9" ht="16.5" customHeight="1">
      <c r="B111" s="154" t="s">
        <v>462</v>
      </c>
      <c r="C111" s="155">
        <v>41152</v>
      </c>
      <c r="D111" s="156" t="s">
        <v>460</v>
      </c>
      <c r="E111" s="159" t="s">
        <v>452</v>
      </c>
      <c r="F111" s="157">
        <v>1425</v>
      </c>
      <c r="G111" s="159" t="s">
        <v>452</v>
      </c>
      <c r="H111" s="156" t="s">
        <v>5</v>
      </c>
      <c r="I111" s="158" t="s">
        <v>21</v>
      </c>
    </row>
    <row r="112" spans="2:9" ht="15">
      <c r="B112" s="154" t="s">
        <v>463</v>
      </c>
      <c r="C112" s="155">
        <v>41152</v>
      </c>
      <c r="D112" s="156" t="s">
        <v>423</v>
      </c>
      <c r="E112" s="159" t="s">
        <v>452</v>
      </c>
      <c r="F112" s="157">
        <v>4000</v>
      </c>
      <c r="G112" s="159" t="s">
        <v>452</v>
      </c>
      <c r="H112" s="156" t="s">
        <v>5</v>
      </c>
      <c r="I112" s="158" t="s">
        <v>21</v>
      </c>
    </row>
    <row r="113" spans="2:9" ht="16.5" customHeight="1">
      <c r="B113" s="154" t="s">
        <v>465</v>
      </c>
      <c r="C113" s="155">
        <v>41152</v>
      </c>
      <c r="D113" s="156" t="s">
        <v>433</v>
      </c>
      <c r="E113" s="159" t="s">
        <v>452</v>
      </c>
      <c r="F113" s="157">
        <v>5000</v>
      </c>
      <c r="G113" s="159" t="s">
        <v>452</v>
      </c>
      <c r="H113" s="156" t="s">
        <v>3</v>
      </c>
      <c r="I113" s="158" t="s">
        <v>21</v>
      </c>
    </row>
    <row r="114" spans="2:9" ht="16.5" customHeight="1">
      <c r="B114" s="154" t="s">
        <v>466</v>
      </c>
      <c r="C114" s="155">
        <v>41152</v>
      </c>
      <c r="D114" s="156" t="s">
        <v>464</v>
      </c>
      <c r="E114" s="159" t="s">
        <v>452</v>
      </c>
      <c r="F114" s="157">
        <v>11600</v>
      </c>
      <c r="G114" s="159" t="s">
        <v>452</v>
      </c>
      <c r="H114" s="156" t="s">
        <v>3</v>
      </c>
      <c r="I114" s="158" t="s">
        <v>21</v>
      </c>
    </row>
    <row r="115" spans="2:9" ht="16.5" customHeight="1">
      <c r="B115" s="154" t="s">
        <v>467</v>
      </c>
      <c r="C115" s="155">
        <v>41152</v>
      </c>
      <c r="D115" s="156" t="s">
        <v>377</v>
      </c>
      <c r="E115" s="159" t="s">
        <v>452</v>
      </c>
      <c r="F115" s="157">
        <v>5850</v>
      </c>
      <c r="G115" s="159" t="s">
        <v>452</v>
      </c>
      <c r="H115" s="156" t="s">
        <v>3</v>
      </c>
      <c r="I115" s="158" t="s">
        <v>21</v>
      </c>
    </row>
    <row r="116" spans="2:9" ht="16.5" customHeight="1">
      <c r="B116" s="154" t="s">
        <v>468</v>
      </c>
      <c r="C116" s="155">
        <v>41152</v>
      </c>
      <c r="D116" s="156" t="s">
        <v>39</v>
      </c>
      <c r="E116" s="159" t="s">
        <v>452</v>
      </c>
      <c r="F116" s="157">
        <v>650</v>
      </c>
      <c r="G116" s="159" t="s">
        <v>452</v>
      </c>
      <c r="H116" s="156" t="s">
        <v>3</v>
      </c>
      <c r="I116" s="158" t="s">
        <v>21</v>
      </c>
    </row>
    <row r="117" spans="2:9" ht="16.5" customHeight="1">
      <c r="B117" s="160" t="s">
        <v>469</v>
      </c>
      <c r="C117" s="161">
        <v>41157</v>
      </c>
      <c r="D117" s="162" t="s">
        <v>417</v>
      </c>
      <c r="E117" s="163" t="s">
        <v>452</v>
      </c>
      <c r="F117" s="163" t="s">
        <v>452</v>
      </c>
      <c r="G117" s="163">
        <v>480000</v>
      </c>
      <c r="H117" s="162" t="s">
        <v>29</v>
      </c>
      <c r="I117" s="164" t="s">
        <v>85</v>
      </c>
    </row>
    <row r="118" spans="2:9" ht="15">
      <c r="B118" s="160" t="s">
        <v>470</v>
      </c>
      <c r="C118" s="161">
        <v>41169</v>
      </c>
      <c r="D118" s="162" t="s">
        <v>471</v>
      </c>
      <c r="E118" s="163" t="s">
        <v>452</v>
      </c>
      <c r="F118" s="163" t="s">
        <v>452</v>
      </c>
      <c r="G118" s="163">
        <v>30000</v>
      </c>
      <c r="H118" s="162" t="s">
        <v>29</v>
      </c>
      <c r="I118" s="164" t="s">
        <v>85</v>
      </c>
    </row>
    <row r="119" spans="2:9" ht="15">
      <c r="B119" s="160" t="s">
        <v>472</v>
      </c>
      <c r="C119" s="161">
        <v>41169</v>
      </c>
      <c r="D119" s="162" t="s">
        <v>471</v>
      </c>
      <c r="E119" s="163" t="s">
        <v>452</v>
      </c>
      <c r="F119" s="163" t="s">
        <v>452</v>
      </c>
      <c r="G119" s="163">
        <v>60000</v>
      </c>
      <c r="H119" s="162" t="s">
        <v>29</v>
      </c>
      <c r="I119" s="164" t="s">
        <v>85</v>
      </c>
    </row>
    <row r="120" spans="2:9" ht="15">
      <c r="B120" s="160" t="s">
        <v>473</v>
      </c>
      <c r="C120" s="161">
        <v>41177</v>
      </c>
      <c r="D120" s="162" t="s">
        <v>326</v>
      </c>
      <c r="E120" s="163" t="s">
        <v>452</v>
      </c>
      <c r="F120" s="163" t="s">
        <v>452</v>
      </c>
      <c r="G120" s="163">
        <v>80000</v>
      </c>
      <c r="H120" s="162" t="s">
        <v>29</v>
      </c>
      <c r="I120" s="164" t="s">
        <v>85</v>
      </c>
    </row>
    <row r="121" spans="2:9" ht="15">
      <c r="B121" s="160" t="s">
        <v>476</v>
      </c>
      <c r="C121" s="161">
        <v>41182</v>
      </c>
      <c r="D121" s="162" t="s">
        <v>35</v>
      </c>
      <c r="E121" s="163" t="s">
        <v>452</v>
      </c>
      <c r="F121" s="163">
        <v>9900</v>
      </c>
      <c r="G121" s="163" t="s">
        <v>452</v>
      </c>
      <c r="H121" s="162" t="s">
        <v>5</v>
      </c>
      <c r="I121" s="164" t="s">
        <v>21</v>
      </c>
    </row>
    <row r="122" spans="2:9" ht="15">
      <c r="B122" s="160" t="s">
        <v>477</v>
      </c>
      <c r="C122" s="161">
        <v>41182</v>
      </c>
      <c r="D122" s="162" t="s">
        <v>474</v>
      </c>
      <c r="E122" s="163">
        <v>26100</v>
      </c>
      <c r="F122" s="163" t="s">
        <v>452</v>
      </c>
      <c r="G122" s="163" t="s">
        <v>452</v>
      </c>
      <c r="H122" s="162" t="s">
        <v>3</v>
      </c>
      <c r="I122" s="164" t="s">
        <v>13</v>
      </c>
    </row>
    <row r="123" spans="2:9" ht="15">
      <c r="B123" s="160" t="s">
        <v>478</v>
      </c>
      <c r="C123" s="161">
        <v>41182</v>
      </c>
      <c r="D123" s="162" t="s">
        <v>474</v>
      </c>
      <c r="E123" s="163">
        <v>14500</v>
      </c>
      <c r="F123" s="163" t="s">
        <v>452</v>
      </c>
      <c r="G123" s="163" t="s">
        <v>452</v>
      </c>
      <c r="H123" s="162" t="s">
        <v>3</v>
      </c>
      <c r="I123" s="164" t="s">
        <v>13</v>
      </c>
    </row>
    <row r="124" spans="2:9" ht="15">
      <c r="B124" s="160" t="s">
        <v>479</v>
      </c>
      <c r="C124" s="161">
        <v>41182</v>
      </c>
      <c r="D124" s="162" t="s">
        <v>425</v>
      </c>
      <c r="E124" s="163" t="s">
        <v>452</v>
      </c>
      <c r="F124" s="163">
        <v>21000</v>
      </c>
      <c r="G124" s="163" t="s">
        <v>452</v>
      </c>
      <c r="H124" s="162" t="s">
        <v>3</v>
      </c>
      <c r="I124" s="164" t="s">
        <v>21</v>
      </c>
    </row>
    <row r="125" spans="2:9" ht="15">
      <c r="B125" s="160" t="s">
        <v>480</v>
      </c>
      <c r="C125" s="161">
        <v>41182</v>
      </c>
      <c r="D125" s="162" t="s">
        <v>425</v>
      </c>
      <c r="E125" s="163" t="s">
        <v>452</v>
      </c>
      <c r="F125" s="163">
        <v>4000</v>
      </c>
      <c r="G125" s="163" t="s">
        <v>452</v>
      </c>
      <c r="H125" s="162" t="s">
        <v>3</v>
      </c>
      <c r="I125" s="164" t="s">
        <v>21</v>
      </c>
    </row>
    <row r="126" spans="2:9" ht="15">
      <c r="B126" s="160" t="s">
        <v>481</v>
      </c>
      <c r="C126" s="161">
        <v>41182</v>
      </c>
      <c r="D126" s="162" t="s">
        <v>487</v>
      </c>
      <c r="E126" s="163" t="s">
        <v>452</v>
      </c>
      <c r="F126" s="163">
        <v>32400</v>
      </c>
      <c r="G126" s="163" t="s">
        <v>452</v>
      </c>
      <c r="H126" s="162" t="s">
        <v>3</v>
      </c>
      <c r="I126" s="164" t="s">
        <v>21</v>
      </c>
    </row>
    <row r="127" spans="2:9" ht="15">
      <c r="B127" s="160" t="s">
        <v>482</v>
      </c>
      <c r="C127" s="161">
        <v>41182</v>
      </c>
      <c r="D127" s="162" t="s">
        <v>39</v>
      </c>
      <c r="E127" s="163" t="s">
        <v>452</v>
      </c>
      <c r="F127" s="163">
        <v>1300</v>
      </c>
      <c r="G127" s="163" t="s">
        <v>452</v>
      </c>
      <c r="H127" s="162" t="s">
        <v>3</v>
      </c>
      <c r="I127" s="164" t="s">
        <v>21</v>
      </c>
    </row>
    <row r="128" spans="2:9" ht="15">
      <c r="B128" s="160" t="s">
        <v>483</v>
      </c>
      <c r="C128" s="161">
        <v>41182</v>
      </c>
      <c r="D128" s="162" t="s">
        <v>330</v>
      </c>
      <c r="E128" s="163" t="s">
        <v>452</v>
      </c>
      <c r="F128" s="163">
        <v>700</v>
      </c>
      <c r="G128" s="163" t="s">
        <v>452</v>
      </c>
      <c r="H128" s="162" t="s">
        <v>3</v>
      </c>
      <c r="I128" s="164" t="s">
        <v>21</v>
      </c>
    </row>
    <row r="129" spans="2:9" ht="15">
      <c r="B129" s="160" t="s">
        <v>484</v>
      </c>
      <c r="C129" s="161">
        <v>41182</v>
      </c>
      <c r="D129" s="162" t="s">
        <v>474</v>
      </c>
      <c r="E129" s="163" t="s">
        <v>452</v>
      </c>
      <c r="F129" s="163">
        <v>13500</v>
      </c>
      <c r="G129" s="163" t="s">
        <v>452</v>
      </c>
      <c r="H129" s="162" t="s">
        <v>3</v>
      </c>
      <c r="I129" s="164" t="s">
        <v>21</v>
      </c>
    </row>
    <row r="130" spans="2:9" ht="15">
      <c r="B130" s="160" t="s">
        <v>485</v>
      </c>
      <c r="C130" s="161">
        <v>41182</v>
      </c>
      <c r="D130" s="162" t="s">
        <v>382</v>
      </c>
      <c r="E130" s="163" t="s">
        <v>452</v>
      </c>
      <c r="F130" s="163">
        <v>5000</v>
      </c>
      <c r="G130" s="163" t="s">
        <v>452</v>
      </c>
      <c r="H130" s="162" t="s">
        <v>3</v>
      </c>
      <c r="I130" s="164" t="s">
        <v>21</v>
      </c>
    </row>
    <row r="131" spans="2:9" ht="16.5" customHeight="1">
      <c r="B131" s="166" t="s">
        <v>486</v>
      </c>
      <c r="C131" s="165">
        <v>41187</v>
      </c>
      <c r="D131" s="167" t="s">
        <v>475</v>
      </c>
      <c r="E131" s="170" t="s">
        <v>452</v>
      </c>
      <c r="F131" s="170" t="s">
        <v>452</v>
      </c>
      <c r="G131" s="168">
        <v>171000</v>
      </c>
      <c r="H131" s="167" t="s">
        <v>29</v>
      </c>
      <c r="I131" s="169" t="s">
        <v>85</v>
      </c>
    </row>
    <row r="132" spans="2:9" ht="15">
      <c r="B132" s="166" t="s">
        <v>488</v>
      </c>
      <c r="C132" s="165">
        <v>41197</v>
      </c>
      <c r="D132" s="167" t="s">
        <v>315</v>
      </c>
      <c r="E132" s="170">
        <v>365</v>
      </c>
      <c r="F132" s="170" t="s">
        <v>452</v>
      </c>
      <c r="G132" s="170" t="s">
        <v>452</v>
      </c>
      <c r="H132" s="167" t="s">
        <v>3</v>
      </c>
      <c r="I132" s="169" t="s">
        <v>13</v>
      </c>
    </row>
    <row r="133" spans="2:9" ht="15">
      <c r="B133" s="166" t="s">
        <v>489</v>
      </c>
      <c r="C133" s="165">
        <v>41199</v>
      </c>
      <c r="D133" s="167" t="s">
        <v>351</v>
      </c>
      <c r="E133" s="170" t="s">
        <v>452</v>
      </c>
      <c r="F133" s="170" t="s">
        <v>452</v>
      </c>
      <c r="G133" s="170">
        <v>30000</v>
      </c>
      <c r="H133" s="167" t="s">
        <v>29</v>
      </c>
      <c r="I133" s="169" t="s">
        <v>85</v>
      </c>
    </row>
    <row r="134" spans="2:9" ht="15">
      <c r="B134" s="166" t="s">
        <v>490</v>
      </c>
      <c r="C134" s="165">
        <v>41200</v>
      </c>
      <c r="D134" s="167" t="s">
        <v>491</v>
      </c>
      <c r="E134" s="170" t="s">
        <v>452</v>
      </c>
      <c r="F134" s="170" t="s">
        <v>452</v>
      </c>
      <c r="G134" s="170">
        <v>225000</v>
      </c>
      <c r="H134" s="167" t="s">
        <v>29</v>
      </c>
      <c r="I134" s="169" t="s">
        <v>85</v>
      </c>
    </row>
    <row r="135" spans="2:9" ht="15">
      <c r="B135" s="166" t="s">
        <v>492</v>
      </c>
      <c r="C135" s="165">
        <v>41213</v>
      </c>
      <c r="D135" s="167" t="s">
        <v>493</v>
      </c>
      <c r="E135" s="170" t="s">
        <v>452</v>
      </c>
      <c r="F135" s="170" t="s">
        <v>452</v>
      </c>
      <c r="G135" s="170">
        <v>213500</v>
      </c>
      <c r="H135" s="167" t="s">
        <v>29</v>
      </c>
      <c r="I135" s="169" t="s">
        <v>85</v>
      </c>
    </row>
    <row r="136" spans="2:9" ht="15">
      <c r="B136" s="166" t="s">
        <v>494</v>
      </c>
      <c r="C136" s="165">
        <v>41213</v>
      </c>
      <c r="D136" s="167" t="s">
        <v>495</v>
      </c>
      <c r="E136" s="170" t="s">
        <v>452</v>
      </c>
      <c r="F136" s="170" t="s">
        <v>452</v>
      </c>
      <c r="G136" s="170">
        <v>117000</v>
      </c>
      <c r="H136" s="167" t="s">
        <v>29</v>
      </c>
      <c r="I136" s="169" t="s">
        <v>85</v>
      </c>
    </row>
    <row r="137" spans="2:9" ht="15">
      <c r="B137" s="167" t="s">
        <v>496</v>
      </c>
      <c r="C137" s="165">
        <v>41213</v>
      </c>
      <c r="D137" s="167" t="s">
        <v>35</v>
      </c>
      <c r="E137" s="170" t="s">
        <v>452</v>
      </c>
      <c r="F137" s="170">
        <v>7500</v>
      </c>
      <c r="G137" s="170" t="s">
        <v>452</v>
      </c>
      <c r="H137" s="167" t="s">
        <v>5</v>
      </c>
      <c r="I137" s="169" t="s">
        <v>21</v>
      </c>
    </row>
    <row r="138" spans="2:9" ht="15">
      <c r="B138" s="166" t="s">
        <v>497</v>
      </c>
      <c r="C138" s="165">
        <v>41213</v>
      </c>
      <c r="D138" s="167" t="s">
        <v>35</v>
      </c>
      <c r="E138" s="170" t="s">
        <v>452</v>
      </c>
      <c r="F138" s="170">
        <v>6500</v>
      </c>
      <c r="G138" s="170" t="s">
        <v>452</v>
      </c>
      <c r="H138" s="167" t="s">
        <v>5</v>
      </c>
      <c r="I138" s="169" t="s">
        <v>21</v>
      </c>
    </row>
    <row r="139" spans="2:9" ht="15">
      <c r="B139" s="166" t="s">
        <v>498</v>
      </c>
      <c r="C139" s="165">
        <v>41213</v>
      </c>
      <c r="D139" s="167" t="s">
        <v>35</v>
      </c>
      <c r="E139" s="170" t="s">
        <v>452</v>
      </c>
      <c r="F139" s="170">
        <v>7500</v>
      </c>
      <c r="G139" s="170" t="s">
        <v>452</v>
      </c>
      <c r="H139" s="167" t="s">
        <v>5</v>
      </c>
      <c r="I139" s="169" t="s">
        <v>21</v>
      </c>
    </row>
    <row r="140" spans="2:9" ht="15">
      <c r="B140" s="166" t="s">
        <v>499</v>
      </c>
      <c r="C140" s="165">
        <v>41213</v>
      </c>
      <c r="D140" s="167" t="s">
        <v>35</v>
      </c>
      <c r="E140" s="170" t="s">
        <v>452</v>
      </c>
      <c r="F140" s="170">
        <v>3700</v>
      </c>
      <c r="G140" s="170" t="s">
        <v>452</v>
      </c>
      <c r="H140" s="167" t="s">
        <v>5</v>
      </c>
      <c r="I140" s="169" t="s">
        <v>21</v>
      </c>
    </row>
    <row r="141" spans="2:9" ht="15">
      <c r="B141" s="166" t="s">
        <v>500</v>
      </c>
      <c r="C141" s="165">
        <v>41213</v>
      </c>
      <c r="D141" s="167" t="s">
        <v>359</v>
      </c>
      <c r="E141" s="170" t="s">
        <v>452</v>
      </c>
      <c r="F141" s="170">
        <v>5800</v>
      </c>
      <c r="G141" s="170" t="s">
        <v>452</v>
      </c>
      <c r="H141" s="167" t="s">
        <v>5</v>
      </c>
      <c r="I141" s="169" t="s">
        <v>21</v>
      </c>
    </row>
    <row r="142" spans="2:9" ht="15">
      <c r="B142" s="166" t="s">
        <v>501</v>
      </c>
      <c r="C142" s="165">
        <v>41213</v>
      </c>
      <c r="D142" s="167" t="s">
        <v>35</v>
      </c>
      <c r="E142" s="170">
        <v>165</v>
      </c>
      <c r="F142" s="170"/>
      <c r="G142" s="170" t="s">
        <v>452</v>
      </c>
      <c r="H142" s="167" t="s">
        <v>5</v>
      </c>
      <c r="I142" s="169" t="s">
        <v>13</v>
      </c>
    </row>
    <row r="143" spans="2:9" ht="15">
      <c r="B143" s="166" t="s">
        <v>502</v>
      </c>
      <c r="C143" s="165">
        <v>41213</v>
      </c>
      <c r="D143" s="167" t="s">
        <v>388</v>
      </c>
      <c r="E143" s="170" t="s">
        <v>452</v>
      </c>
      <c r="F143" s="170">
        <v>3600</v>
      </c>
      <c r="G143" s="170" t="s">
        <v>452</v>
      </c>
      <c r="H143" s="167" t="s">
        <v>5</v>
      </c>
      <c r="I143" s="169" t="s">
        <v>21</v>
      </c>
    </row>
    <row r="144" spans="2:9" ht="15">
      <c r="B144" s="166" t="s">
        <v>503</v>
      </c>
      <c r="C144" s="165">
        <v>41213</v>
      </c>
      <c r="D144" s="167" t="s">
        <v>380</v>
      </c>
      <c r="E144" s="170" t="s">
        <v>452</v>
      </c>
      <c r="F144" s="170">
        <v>8100</v>
      </c>
      <c r="G144" s="170" t="s">
        <v>452</v>
      </c>
      <c r="H144" s="167" t="s">
        <v>3</v>
      </c>
      <c r="I144" s="169" t="s">
        <v>21</v>
      </c>
    </row>
    <row r="145" spans="2:9" ht="15">
      <c r="B145" s="166" t="s">
        <v>504</v>
      </c>
      <c r="C145" s="165">
        <v>41213</v>
      </c>
      <c r="D145" s="167" t="s">
        <v>321</v>
      </c>
      <c r="E145" s="170" t="s">
        <v>452</v>
      </c>
      <c r="F145" s="170">
        <v>6000</v>
      </c>
      <c r="G145" s="170" t="s">
        <v>452</v>
      </c>
      <c r="H145" s="167" t="s">
        <v>3</v>
      </c>
      <c r="I145" s="169" t="s">
        <v>21</v>
      </c>
    </row>
    <row r="146" spans="2:9" ht="15">
      <c r="B146" s="166" t="s">
        <v>505</v>
      </c>
      <c r="C146" s="165">
        <v>41213</v>
      </c>
      <c r="D146" s="167" t="s">
        <v>146</v>
      </c>
      <c r="E146" s="170">
        <v>1050</v>
      </c>
      <c r="F146" s="170"/>
      <c r="G146" s="170" t="s">
        <v>452</v>
      </c>
      <c r="H146" s="167" t="s">
        <v>3</v>
      </c>
      <c r="I146" s="169" t="s">
        <v>13</v>
      </c>
    </row>
    <row r="147" spans="2:9" ht="15">
      <c r="B147" s="166" t="s">
        <v>506</v>
      </c>
      <c r="C147" s="165">
        <v>41213</v>
      </c>
      <c r="D147" s="167" t="s">
        <v>39</v>
      </c>
      <c r="E147" s="170" t="s">
        <v>452</v>
      </c>
      <c r="F147" s="170">
        <v>1300</v>
      </c>
      <c r="G147" s="170" t="s">
        <v>452</v>
      </c>
      <c r="H147" s="167" t="s">
        <v>3</v>
      </c>
      <c r="I147" s="169" t="s">
        <v>21</v>
      </c>
    </row>
    <row r="148" spans="2:9" ht="15">
      <c r="B148" s="166" t="s">
        <v>507</v>
      </c>
      <c r="C148" s="165">
        <v>41213</v>
      </c>
      <c r="D148" s="167" t="s">
        <v>330</v>
      </c>
      <c r="E148" s="170" t="s">
        <v>452</v>
      </c>
      <c r="F148" s="170">
        <v>1400</v>
      </c>
      <c r="G148" s="170" t="s">
        <v>452</v>
      </c>
      <c r="H148" s="167" t="s">
        <v>3</v>
      </c>
      <c r="I148" s="169" t="s">
        <v>21</v>
      </c>
    </row>
    <row r="149" spans="2:9" ht="15">
      <c r="B149" s="172" t="s">
        <v>508</v>
      </c>
      <c r="C149" s="171">
        <v>41220</v>
      </c>
      <c r="D149" s="172" t="s">
        <v>510</v>
      </c>
      <c r="E149" s="174" t="s">
        <v>452</v>
      </c>
      <c r="F149" s="174" t="s">
        <v>452</v>
      </c>
      <c r="G149" s="175">
        <v>350000</v>
      </c>
      <c r="H149" s="172" t="s">
        <v>29</v>
      </c>
      <c r="I149" s="173" t="s">
        <v>85</v>
      </c>
    </row>
    <row r="150" spans="2:9" ht="15">
      <c r="B150" s="172" t="s">
        <v>509</v>
      </c>
      <c r="C150" s="171">
        <v>41220</v>
      </c>
      <c r="D150" s="172" t="s">
        <v>511</v>
      </c>
      <c r="E150" s="174" t="s">
        <v>452</v>
      </c>
      <c r="F150" s="174" t="s">
        <v>452</v>
      </c>
      <c r="G150" s="175">
        <v>310000</v>
      </c>
      <c r="H150" s="172" t="s">
        <v>29</v>
      </c>
      <c r="I150" s="173" t="s">
        <v>85</v>
      </c>
    </row>
    <row r="151" spans="2:9" ht="15">
      <c r="B151" s="176" t="s">
        <v>512</v>
      </c>
      <c r="C151" s="177">
        <v>41227</v>
      </c>
      <c r="D151" s="176" t="s">
        <v>450</v>
      </c>
      <c r="E151" s="178" t="s">
        <v>452</v>
      </c>
      <c r="F151" s="178" t="s">
        <v>452</v>
      </c>
      <c r="G151" s="179">
        <v>-195000</v>
      </c>
      <c r="H151" s="176" t="s">
        <v>29</v>
      </c>
      <c r="I151" s="180" t="s">
        <v>85</v>
      </c>
    </row>
    <row r="152" spans="2:9" ht="15">
      <c r="B152" s="172" t="s">
        <v>513</v>
      </c>
      <c r="C152" s="171">
        <v>41227</v>
      </c>
      <c r="D152" s="172" t="s">
        <v>450</v>
      </c>
      <c r="E152" s="174" t="s">
        <v>452</v>
      </c>
      <c r="F152" s="174" t="s">
        <v>452</v>
      </c>
      <c r="G152" s="175">
        <v>195000</v>
      </c>
      <c r="H152" s="172" t="s">
        <v>29</v>
      </c>
      <c r="I152" s="173" t="s">
        <v>85</v>
      </c>
    </row>
    <row r="153" spans="2:9" ht="15">
      <c r="B153" s="172" t="s">
        <v>514</v>
      </c>
      <c r="C153" s="171">
        <v>41227</v>
      </c>
      <c r="D153" s="172" t="s">
        <v>351</v>
      </c>
      <c r="E153" s="174" t="s">
        <v>452</v>
      </c>
      <c r="F153" s="174" t="s">
        <v>452</v>
      </c>
      <c r="G153" s="175">
        <v>10000</v>
      </c>
      <c r="H153" s="172" t="s">
        <v>29</v>
      </c>
      <c r="I153" s="173" t="s">
        <v>85</v>
      </c>
    </row>
    <row r="154" spans="2:9" ht="15">
      <c r="B154" s="172" t="s">
        <v>515</v>
      </c>
      <c r="C154" s="171">
        <v>41232</v>
      </c>
      <c r="D154" s="172" t="s">
        <v>516</v>
      </c>
      <c r="E154" s="174" t="s">
        <v>452</v>
      </c>
      <c r="F154" s="174" t="s">
        <v>452</v>
      </c>
      <c r="G154" s="175">
        <v>115000</v>
      </c>
      <c r="H154" s="172" t="s">
        <v>29</v>
      </c>
      <c r="I154" s="173" t="s">
        <v>85</v>
      </c>
    </row>
    <row r="155" spans="2:9" ht="15">
      <c r="B155" s="172" t="s">
        <v>517</v>
      </c>
      <c r="C155" s="171">
        <v>41232</v>
      </c>
      <c r="D155" s="172" t="s">
        <v>318</v>
      </c>
      <c r="E155" s="174" t="s">
        <v>452</v>
      </c>
      <c r="F155" s="174" t="s">
        <v>452</v>
      </c>
      <c r="G155" s="175">
        <v>69967.5</v>
      </c>
      <c r="H155" s="172" t="s">
        <v>29</v>
      </c>
      <c r="I155" s="173" t="s">
        <v>85</v>
      </c>
    </row>
    <row r="156" spans="2:9" ht="15">
      <c r="B156" s="172" t="s">
        <v>518</v>
      </c>
      <c r="C156" s="171">
        <v>41233</v>
      </c>
      <c r="D156" s="172" t="s">
        <v>528</v>
      </c>
      <c r="E156" s="174" t="s">
        <v>452</v>
      </c>
      <c r="F156" s="174" t="s">
        <v>452</v>
      </c>
      <c r="G156" s="175">
        <v>273000</v>
      </c>
      <c r="H156" s="172" t="s">
        <v>29</v>
      </c>
      <c r="I156" s="173" t="s">
        <v>85</v>
      </c>
    </row>
    <row r="157" spans="2:9" ht="15">
      <c r="B157" s="172" t="s">
        <v>519</v>
      </c>
      <c r="C157" s="171">
        <v>41235</v>
      </c>
      <c r="D157" s="172" t="s">
        <v>347</v>
      </c>
      <c r="E157" s="174" t="s">
        <v>452</v>
      </c>
      <c r="F157" s="174" t="s">
        <v>452</v>
      </c>
      <c r="G157" s="175">
        <v>67500</v>
      </c>
      <c r="H157" s="172" t="s">
        <v>29</v>
      </c>
      <c r="I157" s="173" t="s">
        <v>85</v>
      </c>
    </row>
    <row r="158" spans="2:9" ht="15">
      <c r="B158" s="172" t="s">
        <v>520</v>
      </c>
      <c r="C158" s="171">
        <v>41236</v>
      </c>
      <c r="D158" s="172" t="s">
        <v>475</v>
      </c>
      <c r="E158" s="174" t="s">
        <v>452</v>
      </c>
      <c r="F158" s="174" t="s">
        <v>452</v>
      </c>
      <c r="G158" s="175">
        <v>370500</v>
      </c>
      <c r="H158" s="172" t="s">
        <v>29</v>
      </c>
      <c r="I158" s="173" t="s">
        <v>85</v>
      </c>
    </row>
    <row r="159" spans="2:9" ht="15">
      <c r="B159" s="172" t="s">
        <v>521</v>
      </c>
      <c r="C159" s="171">
        <v>41240</v>
      </c>
      <c r="D159" s="172" t="s">
        <v>491</v>
      </c>
      <c r="E159" s="174" t="s">
        <v>452</v>
      </c>
      <c r="F159" s="174" t="s">
        <v>452</v>
      </c>
      <c r="G159" s="175">
        <v>225000</v>
      </c>
      <c r="H159" s="172" t="s">
        <v>29</v>
      </c>
      <c r="I159" s="173" t="s">
        <v>85</v>
      </c>
    </row>
    <row r="160" spans="2:9" ht="15">
      <c r="B160" s="176" t="s">
        <v>522</v>
      </c>
      <c r="C160" s="177">
        <v>41241</v>
      </c>
      <c r="D160" s="176" t="s">
        <v>474</v>
      </c>
      <c r="E160" s="178" t="s">
        <v>452</v>
      </c>
      <c r="F160" s="178">
        <v>-13500</v>
      </c>
      <c r="G160" s="178" t="s">
        <v>452</v>
      </c>
      <c r="H160" s="176" t="s">
        <v>3</v>
      </c>
      <c r="I160" s="180" t="s">
        <v>21</v>
      </c>
    </row>
    <row r="161" spans="2:9" ht="15">
      <c r="B161" s="172" t="s">
        <v>523</v>
      </c>
      <c r="C161" s="171">
        <v>41242</v>
      </c>
      <c r="D161" s="172" t="s">
        <v>525</v>
      </c>
      <c r="E161" s="174" t="s">
        <v>452</v>
      </c>
      <c r="F161" s="174" t="s">
        <v>452</v>
      </c>
      <c r="G161" s="175">
        <v>334500</v>
      </c>
      <c r="H161" s="172" t="s">
        <v>29</v>
      </c>
      <c r="I161" s="173" t="s">
        <v>85</v>
      </c>
    </row>
    <row r="162" spans="2:9" ht="15">
      <c r="B162" s="172" t="s">
        <v>524</v>
      </c>
      <c r="C162" s="171">
        <v>41242</v>
      </c>
      <c r="D162" s="172" t="s">
        <v>525</v>
      </c>
      <c r="E162" s="174" t="s">
        <v>452</v>
      </c>
      <c r="F162" s="174" t="s">
        <v>452</v>
      </c>
      <c r="G162" s="175">
        <v>9000</v>
      </c>
      <c r="H162" s="172" t="s">
        <v>29</v>
      </c>
      <c r="I162" s="173" t="s">
        <v>85</v>
      </c>
    </row>
    <row r="163" spans="2:9" ht="15">
      <c r="B163" s="172" t="s">
        <v>526</v>
      </c>
      <c r="C163" s="171">
        <v>41243</v>
      </c>
      <c r="D163" s="172" t="s">
        <v>516</v>
      </c>
      <c r="E163" s="174" t="s">
        <v>452</v>
      </c>
      <c r="F163" s="174" t="s">
        <v>452</v>
      </c>
      <c r="G163" s="175">
        <v>345000</v>
      </c>
      <c r="H163" s="172" t="s">
        <v>29</v>
      </c>
      <c r="I163" s="173" t="s">
        <v>85</v>
      </c>
    </row>
    <row r="164" spans="2:9" ht="15">
      <c r="B164" s="172" t="s">
        <v>527</v>
      </c>
      <c r="C164" s="171">
        <v>41243</v>
      </c>
      <c r="D164" s="172" t="s">
        <v>450</v>
      </c>
      <c r="E164" s="174" t="s">
        <v>452</v>
      </c>
      <c r="F164" s="174" t="s">
        <v>452</v>
      </c>
      <c r="G164" s="175">
        <v>130000</v>
      </c>
      <c r="H164" s="172" t="s">
        <v>29</v>
      </c>
      <c r="I164" s="173" t="s">
        <v>85</v>
      </c>
    </row>
    <row r="165" spans="2:9" ht="15">
      <c r="B165" s="172" t="s">
        <v>529</v>
      </c>
      <c r="C165" s="171">
        <v>41243</v>
      </c>
      <c r="D165" s="172" t="s">
        <v>281</v>
      </c>
      <c r="E165" s="174">
        <v>1130</v>
      </c>
      <c r="F165" s="174" t="s">
        <v>452</v>
      </c>
      <c r="G165" s="174" t="s">
        <v>452</v>
      </c>
      <c r="H165" s="172" t="s">
        <v>5</v>
      </c>
      <c r="I165" s="173" t="s">
        <v>13</v>
      </c>
    </row>
    <row r="166" spans="2:9" ht="15">
      <c r="B166" s="172" t="s">
        <v>530</v>
      </c>
      <c r="C166" s="171">
        <v>41243</v>
      </c>
      <c r="D166" s="172" t="s">
        <v>234</v>
      </c>
      <c r="E166" s="174">
        <v>0</v>
      </c>
      <c r="F166" s="174">
        <v>3750</v>
      </c>
      <c r="G166" s="174" t="s">
        <v>452</v>
      </c>
      <c r="H166" s="172" t="s">
        <v>3</v>
      </c>
      <c r="I166" s="173" t="s">
        <v>13</v>
      </c>
    </row>
    <row r="167" spans="2:9" ht="15">
      <c r="B167" s="172" t="s">
        <v>531</v>
      </c>
      <c r="C167" s="171">
        <v>41243</v>
      </c>
      <c r="D167" s="172" t="s">
        <v>487</v>
      </c>
      <c r="E167" s="174" t="s">
        <v>452</v>
      </c>
      <c r="F167" s="174">
        <v>8100</v>
      </c>
      <c r="G167" s="174" t="s">
        <v>452</v>
      </c>
      <c r="H167" s="172" t="s">
        <v>3</v>
      </c>
      <c r="I167" s="173" t="s">
        <v>21</v>
      </c>
    </row>
    <row r="168" spans="2:9" ht="15">
      <c r="B168" s="172" t="s">
        <v>532</v>
      </c>
      <c r="C168" s="171">
        <v>41243</v>
      </c>
      <c r="D168" s="172" t="s">
        <v>330</v>
      </c>
      <c r="E168" s="174">
        <v>14100</v>
      </c>
      <c r="F168" s="174">
        <v>3500</v>
      </c>
      <c r="G168" s="174" t="s">
        <v>452</v>
      </c>
      <c r="H168" s="172" t="s">
        <v>3</v>
      </c>
      <c r="I168" s="173" t="s">
        <v>13</v>
      </c>
    </row>
    <row r="169" spans="2:9" ht="15">
      <c r="B169" s="172" t="s">
        <v>533</v>
      </c>
      <c r="C169" s="171">
        <v>41243</v>
      </c>
      <c r="D169" s="172" t="s">
        <v>425</v>
      </c>
      <c r="E169" s="174">
        <v>14000</v>
      </c>
      <c r="F169" s="174">
        <v>6000</v>
      </c>
      <c r="G169" s="174" t="s">
        <v>452</v>
      </c>
      <c r="H169" s="172" t="s">
        <v>3</v>
      </c>
      <c r="I169" s="173" t="s">
        <v>13</v>
      </c>
    </row>
    <row r="170" spans="2:9" ht="15">
      <c r="B170" s="172" t="s">
        <v>534</v>
      </c>
      <c r="C170" s="171">
        <v>41243</v>
      </c>
      <c r="D170" s="172" t="s">
        <v>318</v>
      </c>
      <c r="E170" s="174" t="s">
        <v>452</v>
      </c>
      <c r="F170" s="174" t="s">
        <v>452</v>
      </c>
      <c r="G170" s="174">
        <v>61749.5</v>
      </c>
      <c r="H170" s="172" t="s">
        <v>29</v>
      </c>
      <c r="I170" s="173" t="s">
        <v>85</v>
      </c>
    </row>
  </sheetData>
  <sheetProtection/>
  <autoFilter ref="A1:I13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4"/>
  <sheetViews>
    <sheetView zoomScalePageLayoutView="0" workbookViewId="0" topLeftCell="A1">
      <selection activeCell="F76" sqref="F73:F76"/>
    </sheetView>
  </sheetViews>
  <sheetFormatPr defaultColWidth="9.140625" defaultRowHeight="12.75" customHeight="1"/>
  <cols>
    <col min="1" max="1" width="8.8515625" style="70" bestFit="1" customWidth="1"/>
    <col min="2" max="2" width="8.8515625" style="0" customWidth="1"/>
    <col min="3" max="3" width="10.7109375" style="70" bestFit="1" customWidth="1"/>
    <col min="4" max="4" width="23.421875" style="70" customWidth="1"/>
    <col min="5" max="5" width="11.8515625" style="70" bestFit="1" customWidth="1"/>
    <col min="6" max="6" width="16.8515625" style="70" bestFit="1" customWidth="1"/>
    <col min="7" max="9" width="16.8515625" style="80" customWidth="1"/>
    <col min="10" max="11" width="9.140625" style="70" customWidth="1"/>
    <col min="12" max="12" width="9.7109375" style="70" customWidth="1"/>
    <col min="13" max="13" width="16.8515625" style="70" bestFit="1" customWidth="1"/>
    <col min="14" max="14" width="16.8515625" style="70" customWidth="1"/>
    <col min="15" max="15" width="11.00390625" style="70" bestFit="1" customWidth="1"/>
    <col min="16" max="16" width="43.421875" style="70" bestFit="1" customWidth="1"/>
    <col min="17" max="16384" width="9.140625" style="70" customWidth="1"/>
  </cols>
  <sheetData>
    <row r="1" spans="1:16" ht="12.75" customHeight="1">
      <c r="A1" s="69" t="s">
        <v>210</v>
      </c>
      <c r="B1" s="70"/>
      <c r="C1" s="69" t="s">
        <v>4</v>
      </c>
      <c r="D1" s="69" t="s">
        <v>1</v>
      </c>
      <c r="E1" s="69" t="s">
        <v>162</v>
      </c>
      <c r="F1" s="69" t="s">
        <v>211</v>
      </c>
      <c r="G1" s="78" t="s">
        <v>301</v>
      </c>
      <c r="H1" s="78" t="s">
        <v>302</v>
      </c>
      <c r="I1" s="79" t="s">
        <v>303</v>
      </c>
      <c r="J1" s="79" t="s">
        <v>309</v>
      </c>
      <c r="K1" t="s">
        <v>308</v>
      </c>
      <c r="L1"/>
      <c r="M1"/>
      <c r="N1"/>
      <c r="O1"/>
      <c r="P1"/>
    </row>
    <row r="2" spans="1:16" ht="12.75" customHeight="1">
      <c r="A2" s="71">
        <v>86</v>
      </c>
      <c r="B2" s="70">
        <v>2009</v>
      </c>
      <c r="C2" s="72">
        <v>40116</v>
      </c>
      <c r="D2" s="71" t="s">
        <v>232</v>
      </c>
      <c r="E2" s="72">
        <v>40183</v>
      </c>
      <c r="F2" s="73">
        <v>4200</v>
      </c>
      <c r="K2" s="87" t="s">
        <v>304</v>
      </c>
      <c r="L2" s="87" t="s">
        <v>305</v>
      </c>
      <c r="M2" s="87" t="s">
        <v>211</v>
      </c>
      <c r="N2" s="87">
        <v>2009</v>
      </c>
      <c r="O2" s="87" t="s">
        <v>306</v>
      </c>
      <c r="P2" s="87" t="s">
        <v>307</v>
      </c>
    </row>
    <row r="3" spans="1:17" ht="12.75" customHeight="1">
      <c r="A3" s="71">
        <v>97</v>
      </c>
      <c r="B3" s="70">
        <v>2009</v>
      </c>
      <c r="C3" s="72">
        <v>40147</v>
      </c>
      <c r="D3" s="71" t="s">
        <v>241</v>
      </c>
      <c r="E3" s="72">
        <v>40191</v>
      </c>
      <c r="F3" s="73">
        <v>1680</v>
      </c>
      <c r="K3" s="181">
        <v>2010</v>
      </c>
      <c r="L3" s="88">
        <v>1</v>
      </c>
      <c r="M3" s="89">
        <v>140346</v>
      </c>
      <c r="N3" s="89">
        <f>+H12</f>
        <v>140346</v>
      </c>
      <c r="O3" s="90">
        <v>305346</v>
      </c>
      <c r="P3" s="91">
        <f aca="true" t="shared" si="0" ref="P3:P8">+M3-O3</f>
        <v>-165000</v>
      </c>
      <c r="Q3" s="81">
        <f aca="true" t="shared" si="1" ref="Q3:Q8">+O3-N3</f>
        <v>165000</v>
      </c>
    </row>
    <row r="4" spans="1:17" ht="12.75" customHeight="1">
      <c r="A4" s="71">
        <v>60</v>
      </c>
      <c r="B4" s="70">
        <v>2009</v>
      </c>
      <c r="C4" s="72">
        <v>40056</v>
      </c>
      <c r="D4" s="71" t="s">
        <v>220</v>
      </c>
      <c r="E4" s="72">
        <v>40193</v>
      </c>
      <c r="F4" s="73">
        <v>37944</v>
      </c>
      <c r="K4" s="181"/>
      <c r="L4" s="88">
        <v>2</v>
      </c>
      <c r="M4" s="89">
        <v>227281.6</v>
      </c>
      <c r="N4" s="89">
        <f>+H21</f>
        <v>217281.6</v>
      </c>
      <c r="O4" s="90">
        <v>227281.6</v>
      </c>
      <c r="P4" s="91">
        <f t="shared" si="0"/>
        <v>0</v>
      </c>
      <c r="Q4" s="81">
        <f t="shared" si="1"/>
        <v>10000</v>
      </c>
    </row>
    <row r="5" spans="1:17" ht="12.75" customHeight="1">
      <c r="A5" s="71">
        <v>67</v>
      </c>
      <c r="B5" s="70">
        <v>2009</v>
      </c>
      <c r="C5" s="72">
        <v>40086</v>
      </c>
      <c r="D5" s="71" t="s">
        <v>226</v>
      </c>
      <c r="E5" s="72">
        <v>40194</v>
      </c>
      <c r="F5" s="73">
        <v>28800</v>
      </c>
      <c r="K5" s="181"/>
      <c r="L5" s="88">
        <v>3</v>
      </c>
      <c r="M5" s="89">
        <f>+G34</f>
        <v>715222</v>
      </c>
      <c r="N5" s="89">
        <f>+H34</f>
        <v>518772</v>
      </c>
      <c r="O5" s="90">
        <v>598222</v>
      </c>
      <c r="P5" s="91">
        <f t="shared" si="0"/>
        <v>117000</v>
      </c>
      <c r="Q5" s="81">
        <f t="shared" si="1"/>
        <v>79450</v>
      </c>
    </row>
    <row r="6" spans="1:17" ht="12.75" customHeight="1">
      <c r="A6" s="71">
        <v>114</v>
      </c>
      <c r="B6" s="70">
        <v>2009</v>
      </c>
      <c r="C6" s="72">
        <v>40175</v>
      </c>
      <c r="D6" s="71" t="s">
        <v>267</v>
      </c>
      <c r="E6" s="72">
        <v>40197</v>
      </c>
      <c r="F6" s="73">
        <v>11160</v>
      </c>
      <c r="K6" s="181"/>
      <c r="L6" s="88">
        <v>4</v>
      </c>
      <c r="M6" s="89">
        <f>+G45</f>
        <v>173108</v>
      </c>
      <c r="N6" s="89">
        <f>+H45</f>
        <v>127308</v>
      </c>
      <c r="O6" s="90">
        <v>209108</v>
      </c>
      <c r="P6" s="91">
        <f t="shared" si="0"/>
        <v>-36000</v>
      </c>
      <c r="Q6" s="81">
        <f t="shared" si="1"/>
        <v>81800</v>
      </c>
    </row>
    <row r="7" spans="1:17" ht="12.75" customHeight="1">
      <c r="A7" s="71">
        <v>96</v>
      </c>
      <c r="B7" s="70">
        <v>2009</v>
      </c>
      <c r="C7" s="72">
        <v>40147</v>
      </c>
      <c r="D7" s="71" t="s">
        <v>239</v>
      </c>
      <c r="E7" s="72">
        <v>40206</v>
      </c>
      <c r="F7" s="73">
        <v>162</v>
      </c>
      <c r="K7" s="181"/>
      <c r="L7" s="88">
        <v>5</v>
      </c>
      <c r="M7" s="89">
        <f>+G55</f>
        <v>284726.4</v>
      </c>
      <c r="N7" s="89">
        <f>+H55</f>
        <v>38246.4</v>
      </c>
      <c r="O7" s="90">
        <v>61766</v>
      </c>
      <c r="P7" s="91">
        <f t="shared" si="0"/>
        <v>222960.40000000002</v>
      </c>
      <c r="Q7" s="81">
        <f t="shared" si="1"/>
        <v>23519.6</v>
      </c>
    </row>
    <row r="8" spans="1:17" ht="12.75" customHeight="1">
      <c r="A8" s="71">
        <v>100</v>
      </c>
      <c r="B8" s="70">
        <v>2009</v>
      </c>
      <c r="C8" s="72">
        <v>40162</v>
      </c>
      <c r="D8" s="71" t="s">
        <v>245</v>
      </c>
      <c r="E8" s="72">
        <v>40206</v>
      </c>
      <c r="F8" s="73">
        <v>1800</v>
      </c>
      <c r="J8" s="84" t="s">
        <v>163</v>
      </c>
      <c r="K8" s="181"/>
      <c r="L8" s="88">
        <v>6</v>
      </c>
      <c r="M8" s="89">
        <f>+G67</f>
        <v>315208.8</v>
      </c>
      <c r="N8" s="89">
        <f>+H67</f>
        <v>277140</v>
      </c>
      <c r="O8" s="90">
        <f>SUM(O3:O7)</f>
        <v>1401723.6</v>
      </c>
      <c r="P8" s="92">
        <f t="shared" si="0"/>
        <v>-1086514.8</v>
      </c>
      <c r="Q8" s="81">
        <f t="shared" si="1"/>
        <v>1124583.6</v>
      </c>
    </row>
    <row r="9" spans="1:16" ht="12.75" customHeight="1">
      <c r="A9" s="71">
        <v>101</v>
      </c>
      <c r="B9" s="70">
        <v>2009</v>
      </c>
      <c r="C9" s="72">
        <v>40162</v>
      </c>
      <c r="D9" s="71" t="s">
        <v>239</v>
      </c>
      <c r="E9" s="72">
        <v>40206</v>
      </c>
      <c r="F9" s="73">
        <v>16200</v>
      </c>
      <c r="K9" s="181"/>
      <c r="L9" s="88">
        <v>7</v>
      </c>
      <c r="M9" s="89">
        <f>+G73</f>
        <v>95220</v>
      </c>
      <c r="N9" s="89">
        <f>+H73</f>
        <v>0</v>
      </c>
      <c r="O9" s="93"/>
      <c r="P9" s="93"/>
    </row>
    <row r="10" spans="1:16" ht="12.75" customHeight="1">
      <c r="A10" s="71">
        <v>102</v>
      </c>
      <c r="B10" s="70">
        <v>2009</v>
      </c>
      <c r="C10" s="72">
        <v>40162</v>
      </c>
      <c r="D10" s="71" t="s">
        <v>239</v>
      </c>
      <c r="E10" s="72">
        <v>40206</v>
      </c>
      <c r="F10" s="73">
        <v>15000</v>
      </c>
      <c r="K10" s="181"/>
      <c r="L10" s="88">
        <v>8</v>
      </c>
      <c r="M10" s="89">
        <f>+G78</f>
        <v>168374.6</v>
      </c>
      <c r="N10" s="89">
        <f>+H78</f>
        <v>0</v>
      </c>
      <c r="O10" s="93"/>
      <c r="P10" s="93"/>
    </row>
    <row r="11" spans="1:16" ht="12.75" customHeight="1">
      <c r="A11" s="71">
        <v>103</v>
      </c>
      <c r="B11" s="70">
        <v>2009</v>
      </c>
      <c r="C11" s="72">
        <v>40162</v>
      </c>
      <c r="D11" s="71" t="s">
        <v>239</v>
      </c>
      <c r="E11" s="72">
        <v>40206</v>
      </c>
      <c r="F11" s="73">
        <v>15600</v>
      </c>
      <c r="K11" s="181"/>
      <c r="L11" s="88">
        <v>9</v>
      </c>
      <c r="M11" s="89">
        <f>+G83</f>
        <v>70980</v>
      </c>
      <c r="N11" s="89">
        <f>+H83</f>
        <v>0</v>
      </c>
      <c r="O11" s="93"/>
      <c r="P11" s="93"/>
    </row>
    <row r="12" spans="1:16" ht="12.75" customHeight="1">
      <c r="A12" s="71">
        <v>122</v>
      </c>
      <c r="B12" s="70">
        <v>2009</v>
      </c>
      <c r="C12" s="72">
        <v>40176</v>
      </c>
      <c r="D12" s="71" t="s">
        <v>239</v>
      </c>
      <c r="E12" s="72">
        <v>40206</v>
      </c>
      <c r="F12" s="73">
        <v>7800</v>
      </c>
      <c r="G12" s="80">
        <f>+SUM(F2:F12)</f>
        <v>140346</v>
      </c>
      <c r="H12" s="80">
        <f>+SUMIF(B2:B12,2009,F2:F12)</f>
        <v>140346</v>
      </c>
      <c r="I12" s="80">
        <f>+SUMIF(B2:B12,2010,F2:F12)</f>
        <v>0</v>
      </c>
      <c r="J12" s="81">
        <f>+I12+H12-G12</f>
        <v>0</v>
      </c>
      <c r="K12" s="181"/>
      <c r="L12" s="88">
        <v>10</v>
      </c>
      <c r="M12" s="94">
        <f>+G88</f>
        <v>76657.81</v>
      </c>
      <c r="N12" s="94">
        <f>+H88</f>
        <v>0</v>
      </c>
      <c r="O12" s="93"/>
      <c r="P12" s="93"/>
    </row>
    <row r="13" spans="1:12" ht="12.75" customHeight="1">
      <c r="A13" s="71">
        <v>115</v>
      </c>
      <c r="B13" s="70">
        <v>2009</v>
      </c>
      <c r="C13" s="72">
        <v>40175</v>
      </c>
      <c r="D13" s="71" t="s">
        <v>269</v>
      </c>
      <c r="E13" s="72">
        <v>40211</v>
      </c>
      <c r="F13" s="73">
        <v>19125.6</v>
      </c>
      <c r="L13" s="85"/>
    </row>
    <row r="14" spans="1:16" ht="12.75" customHeight="1">
      <c r="A14" s="71">
        <v>108</v>
      </c>
      <c r="B14" s="70">
        <v>2009</v>
      </c>
      <c r="C14" s="72">
        <v>40168</v>
      </c>
      <c r="D14" s="71" t="s">
        <v>257</v>
      </c>
      <c r="E14" s="75">
        <v>40214</v>
      </c>
      <c r="F14" s="73">
        <v>780</v>
      </c>
      <c r="L14" s="82"/>
      <c r="O14" s="82">
        <v>1</v>
      </c>
      <c r="P14" s="83">
        <v>305346</v>
      </c>
    </row>
    <row r="15" spans="1:16" ht="12.75" customHeight="1">
      <c r="A15" s="71">
        <v>99</v>
      </c>
      <c r="B15" s="70">
        <v>2009</v>
      </c>
      <c r="C15" s="72">
        <v>40162</v>
      </c>
      <c r="D15" s="71" t="s">
        <v>243</v>
      </c>
      <c r="E15" s="72">
        <v>40219</v>
      </c>
      <c r="F15" s="73">
        <v>336</v>
      </c>
      <c r="O15" s="82">
        <v>2</v>
      </c>
      <c r="P15" s="83"/>
    </row>
    <row r="16" spans="1:16" ht="12.75" customHeight="1">
      <c r="A16" s="71">
        <v>116</v>
      </c>
      <c r="B16" s="70">
        <v>2009</v>
      </c>
      <c r="C16" s="72">
        <v>40175</v>
      </c>
      <c r="D16" s="71" t="s">
        <v>262</v>
      </c>
      <c r="E16" s="72">
        <v>40219</v>
      </c>
      <c r="F16" s="73">
        <v>150000</v>
      </c>
      <c r="O16" s="82">
        <v>3</v>
      </c>
      <c r="P16" s="83">
        <v>401772</v>
      </c>
    </row>
    <row r="17" spans="1:16" ht="12.75" customHeight="1">
      <c r="A17" s="71">
        <v>68</v>
      </c>
      <c r="B17" s="70">
        <v>2009</v>
      </c>
      <c r="C17" s="72">
        <v>40086</v>
      </c>
      <c r="D17" s="71" t="s">
        <v>228</v>
      </c>
      <c r="E17" s="72">
        <v>40221</v>
      </c>
      <c r="F17" s="73">
        <v>3240</v>
      </c>
      <c r="O17" s="82">
        <v>4</v>
      </c>
      <c r="P17" s="83">
        <v>163308</v>
      </c>
    </row>
    <row r="18" spans="1:16" ht="12.75" customHeight="1">
      <c r="A18" s="71">
        <v>87</v>
      </c>
      <c r="B18" s="70">
        <v>2009</v>
      </c>
      <c r="C18" s="72">
        <v>40116</v>
      </c>
      <c r="D18" s="71" t="s">
        <v>234</v>
      </c>
      <c r="E18" s="72">
        <v>40222</v>
      </c>
      <c r="F18" s="73">
        <v>10800</v>
      </c>
      <c r="O18" s="82">
        <v>5</v>
      </c>
      <c r="P18" s="83">
        <v>32486.4</v>
      </c>
    </row>
    <row r="19" spans="1:6" ht="12.75" customHeight="1">
      <c r="A19" s="71">
        <v>111</v>
      </c>
      <c r="B19" s="70">
        <v>2009</v>
      </c>
      <c r="C19" s="72">
        <v>40170</v>
      </c>
      <c r="D19" s="71" t="s">
        <v>255</v>
      </c>
      <c r="E19" s="72">
        <v>40225</v>
      </c>
      <c r="F19" s="73">
        <v>28800</v>
      </c>
    </row>
    <row r="20" spans="1:6" ht="12.75" customHeight="1">
      <c r="A20" s="71">
        <v>95</v>
      </c>
      <c r="B20" s="70">
        <v>2009</v>
      </c>
      <c r="C20" s="72">
        <v>40147</v>
      </c>
      <c r="D20" s="71" t="s">
        <v>226</v>
      </c>
      <c r="E20" s="72">
        <v>40232</v>
      </c>
      <c r="F20" s="73">
        <v>4200</v>
      </c>
    </row>
    <row r="21" spans="1:10" ht="12.75" customHeight="1">
      <c r="A21" s="71">
        <v>10</v>
      </c>
      <c r="B21" s="70">
        <v>2010</v>
      </c>
      <c r="C21" s="72">
        <v>40225</v>
      </c>
      <c r="D21" s="71" t="s">
        <v>32</v>
      </c>
      <c r="E21" s="72">
        <v>40234</v>
      </c>
      <c r="F21" s="73">
        <v>10000</v>
      </c>
      <c r="G21" s="80">
        <f>+SUM(F13:F21)</f>
        <v>227281.6</v>
      </c>
      <c r="H21" s="80">
        <f>+SUMIF(B13:B21,2009,F13:F21)</f>
        <v>217281.6</v>
      </c>
      <c r="I21" s="80">
        <f>+SUMIF(B13:B21,2010,F13:F21)</f>
        <v>10000</v>
      </c>
      <c r="J21" s="81">
        <f>+I21+H21-G21</f>
        <v>0</v>
      </c>
    </row>
    <row r="22" spans="1:6" ht="12.75" customHeight="1">
      <c r="A22" s="71">
        <v>11</v>
      </c>
      <c r="B22" s="70">
        <v>2010</v>
      </c>
      <c r="C22" s="72">
        <v>40234</v>
      </c>
      <c r="D22" s="71" t="s">
        <v>33</v>
      </c>
      <c r="E22" s="72">
        <v>40238</v>
      </c>
      <c r="F22" s="73">
        <v>12000</v>
      </c>
    </row>
    <row r="23" spans="1:6" ht="12.75" customHeight="1">
      <c r="A23" s="71">
        <v>51</v>
      </c>
      <c r="B23" s="70">
        <v>2009</v>
      </c>
      <c r="C23" s="72">
        <v>39994</v>
      </c>
      <c r="D23" s="71" t="s">
        <v>82</v>
      </c>
      <c r="E23" s="72">
        <v>40239</v>
      </c>
      <c r="F23" s="73">
        <v>9600</v>
      </c>
    </row>
    <row r="24" spans="1:6" ht="12.75" customHeight="1">
      <c r="A24" s="71">
        <v>107</v>
      </c>
      <c r="B24" s="70">
        <v>2009</v>
      </c>
      <c r="C24" s="72">
        <v>40168</v>
      </c>
      <c r="D24" s="71" t="s">
        <v>255</v>
      </c>
      <c r="E24" s="72">
        <v>40240</v>
      </c>
      <c r="F24" s="73">
        <v>5880</v>
      </c>
    </row>
    <row r="25" spans="1:6" ht="12.75" customHeight="1">
      <c r="A25" s="71">
        <v>9</v>
      </c>
      <c r="B25" s="70">
        <v>2010</v>
      </c>
      <c r="C25" s="72">
        <v>40225</v>
      </c>
      <c r="D25" s="71" t="s">
        <v>28</v>
      </c>
      <c r="E25" s="72">
        <v>40240</v>
      </c>
      <c r="F25" s="73">
        <v>159250</v>
      </c>
    </row>
    <row r="26" spans="1:6" ht="12.75" customHeight="1">
      <c r="A26" s="71">
        <v>112</v>
      </c>
      <c r="B26" s="70">
        <v>2009</v>
      </c>
      <c r="C26" s="72">
        <v>40170</v>
      </c>
      <c r="D26" s="71" t="s">
        <v>265</v>
      </c>
      <c r="E26" s="72">
        <v>40245</v>
      </c>
      <c r="F26" s="73">
        <v>4800</v>
      </c>
    </row>
    <row r="27" spans="1:6" ht="12.75" customHeight="1">
      <c r="A27" s="71">
        <v>106</v>
      </c>
      <c r="B27" s="70">
        <v>2009</v>
      </c>
      <c r="C27" s="72">
        <v>40168</v>
      </c>
      <c r="D27" s="71" t="s">
        <v>253</v>
      </c>
      <c r="E27" s="72">
        <v>40247</v>
      </c>
      <c r="F27" s="73">
        <v>7200</v>
      </c>
    </row>
    <row r="28" spans="1:6" ht="12.75" customHeight="1">
      <c r="A28" s="71">
        <v>123</v>
      </c>
      <c r="B28" s="70">
        <v>2009</v>
      </c>
      <c r="C28" s="72">
        <v>40176</v>
      </c>
      <c r="D28" s="71" t="s">
        <v>160</v>
      </c>
      <c r="E28" s="72">
        <v>40249</v>
      </c>
      <c r="F28" s="73">
        <v>81732</v>
      </c>
    </row>
    <row r="29" spans="1:6" ht="12.75" customHeight="1">
      <c r="A29" s="71">
        <v>74</v>
      </c>
      <c r="B29" s="70">
        <v>2009</v>
      </c>
      <c r="C29" s="72">
        <v>40086</v>
      </c>
      <c r="D29" s="71" t="s">
        <v>7</v>
      </c>
      <c r="E29" s="72">
        <v>40253</v>
      </c>
      <c r="F29" s="73">
        <v>7560</v>
      </c>
    </row>
    <row r="30" spans="1:6" ht="12.75" customHeight="1">
      <c r="A30" s="71">
        <v>117</v>
      </c>
      <c r="B30" s="70">
        <v>2009</v>
      </c>
      <c r="C30" s="72">
        <v>40175</v>
      </c>
      <c r="D30" s="71" t="s">
        <v>32</v>
      </c>
      <c r="E30" s="72">
        <v>40256</v>
      </c>
      <c r="F30" s="73">
        <v>390000</v>
      </c>
    </row>
    <row r="31" spans="1:6" ht="12.75" customHeight="1">
      <c r="A31" s="71">
        <v>2</v>
      </c>
      <c r="B31" s="70">
        <v>2010</v>
      </c>
      <c r="C31" s="72">
        <v>40209</v>
      </c>
      <c r="D31" s="71" t="s">
        <v>291</v>
      </c>
      <c r="E31" s="72">
        <v>40259</v>
      </c>
      <c r="F31" s="73">
        <v>9600</v>
      </c>
    </row>
    <row r="32" spans="1:6" ht="12.75" customHeight="1">
      <c r="A32" s="71">
        <v>105</v>
      </c>
      <c r="B32" s="70">
        <v>2009</v>
      </c>
      <c r="C32" s="72">
        <v>40168</v>
      </c>
      <c r="D32" s="71" t="s">
        <v>228</v>
      </c>
      <c r="E32" s="72">
        <v>40260</v>
      </c>
      <c r="F32" s="73">
        <v>12000</v>
      </c>
    </row>
    <row r="33" spans="1:6" ht="12.75" customHeight="1">
      <c r="A33" s="71">
        <v>20</v>
      </c>
      <c r="B33" s="70">
        <v>2010</v>
      </c>
      <c r="C33" s="72">
        <v>40237</v>
      </c>
      <c r="D33" s="71" t="s">
        <v>292</v>
      </c>
      <c r="E33" s="72">
        <v>40268</v>
      </c>
      <c r="F33" s="73">
        <v>15000</v>
      </c>
    </row>
    <row r="34" spans="1:10" ht="12.75" customHeight="1">
      <c r="A34" s="71">
        <v>23</v>
      </c>
      <c r="B34" s="70">
        <v>2010</v>
      </c>
      <c r="C34" s="72">
        <v>40268</v>
      </c>
      <c r="D34" s="71" t="s">
        <v>53</v>
      </c>
      <c r="E34" s="72">
        <v>40268</v>
      </c>
      <c r="F34" s="73">
        <v>600</v>
      </c>
      <c r="G34" s="80">
        <f>+SUM(F22:F34)</f>
        <v>715222</v>
      </c>
      <c r="H34" s="80">
        <f>+SUMIF(B22:B34,2009,F22:F34)</f>
        <v>518772</v>
      </c>
      <c r="I34" s="80">
        <f>+SUMIF(B22:B34,2010,F22:F34)</f>
        <v>196450</v>
      </c>
      <c r="J34" s="81">
        <f>+I34+H34-G34</f>
        <v>0</v>
      </c>
    </row>
    <row r="35" spans="1:6" ht="12.75" customHeight="1">
      <c r="A35" s="71">
        <v>21</v>
      </c>
      <c r="B35" s="70">
        <v>2010</v>
      </c>
      <c r="C35" s="72">
        <v>40268</v>
      </c>
      <c r="D35" s="71" t="s">
        <v>33</v>
      </c>
      <c r="E35" s="72">
        <v>40269</v>
      </c>
      <c r="F35" s="73">
        <v>11000</v>
      </c>
    </row>
    <row r="36" spans="1:6" ht="12.75" customHeight="1">
      <c r="A36" s="71">
        <v>1</v>
      </c>
      <c r="B36" s="70">
        <v>2010</v>
      </c>
      <c r="C36" s="72">
        <v>40179</v>
      </c>
      <c r="D36" s="71" t="s">
        <v>12</v>
      </c>
      <c r="E36" s="72">
        <v>40274</v>
      </c>
      <c r="F36" s="73">
        <v>9600</v>
      </c>
    </row>
    <row r="37" spans="1:6" ht="12.75" customHeight="1">
      <c r="A37" s="71">
        <v>16</v>
      </c>
      <c r="B37" s="70">
        <v>2010</v>
      </c>
      <c r="C37" s="72">
        <v>40237</v>
      </c>
      <c r="D37" s="71" t="s">
        <v>36</v>
      </c>
      <c r="E37" s="72">
        <v>40274</v>
      </c>
      <c r="F37" s="73">
        <v>3000</v>
      </c>
    </row>
    <row r="38" spans="1:6" ht="12.75" customHeight="1">
      <c r="A38" s="71">
        <v>40</v>
      </c>
      <c r="B38" s="70">
        <v>2009</v>
      </c>
      <c r="C38" s="72">
        <v>39994</v>
      </c>
      <c r="D38" s="71" t="s">
        <v>215</v>
      </c>
      <c r="E38" s="75">
        <v>40277</v>
      </c>
      <c r="F38" s="73">
        <v>11340</v>
      </c>
    </row>
    <row r="39" spans="1:6" ht="12.75" customHeight="1">
      <c r="A39" s="71">
        <v>41</v>
      </c>
      <c r="B39" s="70">
        <v>2009</v>
      </c>
      <c r="C39" s="72">
        <v>39994</v>
      </c>
      <c r="D39" s="71" t="s">
        <v>217</v>
      </c>
      <c r="E39" s="72">
        <v>40277</v>
      </c>
      <c r="F39" s="73">
        <v>5760</v>
      </c>
    </row>
    <row r="40" spans="1:6" ht="12.75" customHeight="1">
      <c r="A40" s="71">
        <v>124</v>
      </c>
      <c r="B40" s="70">
        <v>2009</v>
      </c>
      <c r="C40" s="72">
        <v>40177</v>
      </c>
      <c r="D40" s="71" t="s">
        <v>226</v>
      </c>
      <c r="E40" s="72">
        <v>40277</v>
      </c>
      <c r="F40" s="73">
        <v>31008</v>
      </c>
    </row>
    <row r="41" spans="1:6" ht="12.75" customHeight="1">
      <c r="A41" s="71">
        <v>13</v>
      </c>
      <c r="B41" s="70">
        <v>2010</v>
      </c>
      <c r="C41" s="72">
        <v>40237</v>
      </c>
      <c r="D41" s="71" t="s">
        <v>239</v>
      </c>
      <c r="E41" s="72">
        <v>40277</v>
      </c>
      <c r="F41" s="73">
        <v>7800</v>
      </c>
    </row>
    <row r="42" spans="1:6" ht="12.75" customHeight="1">
      <c r="A42" s="71">
        <v>15</v>
      </c>
      <c r="B42" s="70">
        <v>2010</v>
      </c>
      <c r="C42" s="72">
        <v>40237</v>
      </c>
      <c r="D42" s="71" t="s">
        <v>239</v>
      </c>
      <c r="E42" s="72">
        <v>40277</v>
      </c>
      <c r="F42" s="73">
        <v>8400</v>
      </c>
    </row>
    <row r="43" spans="1:6" ht="12.75" customHeight="1">
      <c r="A43" s="71">
        <v>3</v>
      </c>
      <c r="B43" s="70">
        <v>2010</v>
      </c>
      <c r="C43" s="72">
        <v>40209</v>
      </c>
      <c r="D43" s="71" t="s">
        <v>226</v>
      </c>
      <c r="E43" s="75">
        <v>40281</v>
      </c>
      <c r="F43" s="73">
        <v>3600</v>
      </c>
    </row>
    <row r="44" spans="1:6" ht="12.75" customHeight="1">
      <c r="A44" s="71">
        <v>104</v>
      </c>
      <c r="B44" s="70">
        <v>2009</v>
      </c>
      <c r="C44" s="72">
        <v>40168</v>
      </c>
      <c r="D44" s="71" t="s">
        <v>250</v>
      </c>
      <c r="E44" s="72">
        <v>40295</v>
      </c>
      <c r="F44" s="73">
        <v>79200</v>
      </c>
    </row>
    <row r="45" spans="1:10" ht="12.75" customHeight="1">
      <c r="A45" s="71">
        <v>14</v>
      </c>
      <c r="B45" s="70">
        <v>2010</v>
      </c>
      <c r="C45" s="72">
        <v>40237</v>
      </c>
      <c r="D45" s="71" t="s">
        <v>239</v>
      </c>
      <c r="E45" s="72">
        <v>40297</v>
      </c>
      <c r="F45" s="73">
        <v>2400</v>
      </c>
      <c r="G45" s="80">
        <f>+SUM(F35:F45)</f>
        <v>173108</v>
      </c>
      <c r="H45" s="80">
        <f>+SUMIF(B35:B45,2009,F35:F45)</f>
        <v>127308</v>
      </c>
      <c r="I45" s="80">
        <f>+SUMIF(B35:B45,2010,F35:F45)</f>
        <v>45800</v>
      </c>
      <c r="J45" s="81">
        <f>+I45+H45-G45</f>
        <v>0</v>
      </c>
    </row>
    <row r="46" spans="1:6" ht="12.75" customHeight="1">
      <c r="A46" s="71">
        <v>64</v>
      </c>
      <c r="B46" s="70">
        <v>2009</v>
      </c>
      <c r="C46" s="72">
        <v>40056</v>
      </c>
      <c r="D46" s="71" t="s">
        <v>224</v>
      </c>
      <c r="E46" s="72">
        <v>40304</v>
      </c>
      <c r="F46" s="73">
        <v>4380</v>
      </c>
    </row>
    <row r="47" spans="1:6" ht="12.75" customHeight="1">
      <c r="A47" s="71">
        <v>125</v>
      </c>
      <c r="B47" s="70">
        <v>2009</v>
      </c>
      <c r="C47" s="72">
        <v>40178</v>
      </c>
      <c r="D47" s="71" t="s">
        <v>7</v>
      </c>
      <c r="E47" s="72">
        <v>40305</v>
      </c>
      <c r="F47" s="73">
        <v>4986</v>
      </c>
    </row>
    <row r="48" spans="1:6" ht="12.75" customHeight="1">
      <c r="A48" s="71">
        <v>126</v>
      </c>
      <c r="B48" s="70">
        <v>2009</v>
      </c>
      <c r="C48" s="72">
        <v>40178</v>
      </c>
      <c r="D48" s="71" t="s">
        <v>7</v>
      </c>
      <c r="E48" s="72">
        <v>40305</v>
      </c>
      <c r="F48" s="73">
        <v>2479.2</v>
      </c>
    </row>
    <row r="49" spans="1:6" ht="12.75" customHeight="1">
      <c r="A49" s="71">
        <v>127</v>
      </c>
      <c r="B49" s="70">
        <v>2009</v>
      </c>
      <c r="C49" s="72">
        <v>40178</v>
      </c>
      <c r="D49" s="71" t="s">
        <v>7</v>
      </c>
      <c r="E49" s="72">
        <v>40305</v>
      </c>
      <c r="F49" s="73">
        <v>2479.2</v>
      </c>
    </row>
    <row r="50" spans="1:6" ht="12.75" customHeight="1">
      <c r="A50" s="71">
        <v>121</v>
      </c>
      <c r="B50" s="70">
        <v>2009</v>
      </c>
      <c r="C50" s="72">
        <v>40176</v>
      </c>
      <c r="D50" s="71" t="s">
        <v>7</v>
      </c>
      <c r="E50" s="72">
        <v>40308</v>
      </c>
      <c r="F50" s="73">
        <v>18162</v>
      </c>
    </row>
    <row r="51" spans="1:6" ht="12.75" customHeight="1">
      <c r="A51" s="71">
        <v>28</v>
      </c>
      <c r="B51" s="70">
        <v>2010</v>
      </c>
      <c r="C51" s="72">
        <v>40268</v>
      </c>
      <c r="D51" s="71" t="s">
        <v>58</v>
      </c>
      <c r="E51" s="72">
        <v>40311</v>
      </c>
      <c r="F51" s="73">
        <v>3660</v>
      </c>
    </row>
    <row r="52" spans="1:6" ht="12.75" customHeight="1">
      <c r="A52" s="71">
        <v>24</v>
      </c>
      <c r="B52" s="70">
        <v>2010</v>
      </c>
      <c r="C52" s="72">
        <v>40268</v>
      </c>
      <c r="D52" s="71" t="s">
        <v>54</v>
      </c>
      <c r="E52" s="72">
        <v>40316</v>
      </c>
      <c r="F52" s="73">
        <v>25620</v>
      </c>
    </row>
    <row r="53" spans="1:6" ht="12.75" customHeight="1">
      <c r="A53" s="71">
        <v>85</v>
      </c>
      <c r="B53" s="70">
        <v>2009</v>
      </c>
      <c r="C53" s="72">
        <v>40116</v>
      </c>
      <c r="D53" s="71" t="s">
        <v>82</v>
      </c>
      <c r="E53" s="72">
        <v>40317</v>
      </c>
      <c r="F53" s="73">
        <v>5760</v>
      </c>
    </row>
    <row r="54" spans="1:6" ht="12.75" customHeight="1">
      <c r="A54" s="71">
        <v>34</v>
      </c>
      <c r="B54" s="70">
        <v>2010</v>
      </c>
      <c r="C54" s="72">
        <v>40298</v>
      </c>
      <c r="D54" s="71" t="s">
        <v>294</v>
      </c>
      <c r="E54" s="72">
        <v>40319</v>
      </c>
      <c r="F54" s="73">
        <v>1200</v>
      </c>
    </row>
    <row r="55" spans="1:10" ht="12.75" customHeight="1">
      <c r="A55" s="71">
        <v>36</v>
      </c>
      <c r="B55" s="70">
        <v>2010</v>
      </c>
      <c r="C55" s="72">
        <v>40298</v>
      </c>
      <c r="D55" s="71" t="s">
        <v>283</v>
      </c>
      <c r="E55" s="72">
        <v>40319</v>
      </c>
      <c r="F55" s="73">
        <v>216000</v>
      </c>
      <c r="G55" s="80">
        <f>+SUM(F46:F55)</f>
        <v>284726.4</v>
      </c>
      <c r="H55" s="80">
        <f>+SUMIF(B46:B55,2009,F46:F55)</f>
        <v>38246.4</v>
      </c>
      <c r="I55" s="80">
        <f>+SUMIF(B46:B55,2010,F46:F55)</f>
        <v>246480</v>
      </c>
      <c r="J55" s="81">
        <f>+I55+H55-G55</f>
        <v>0</v>
      </c>
    </row>
    <row r="56" spans="1:6" ht="12.75" customHeight="1">
      <c r="A56" s="71">
        <v>44</v>
      </c>
      <c r="B56" s="70">
        <v>2010</v>
      </c>
      <c r="C56" s="72">
        <v>40337</v>
      </c>
      <c r="D56" s="71" t="s">
        <v>113</v>
      </c>
      <c r="E56" s="72">
        <v>40337</v>
      </c>
      <c r="F56" s="73">
        <v>268.8</v>
      </c>
    </row>
    <row r="57" spans="1:6" ht="12.75" customHeight="1">
      <c r="A57" s="71">
        <v>109</v>
      </c>
      <c r="B57" s="70">
        <v>2009</v>
      </c>
      <c r="C57" s="72">
        <v>40168</v>
      </c>
      <c r="D57" s="71" t="s">
        <v>259</v>
      </c>
      <c r="E57" s="72">
        <v>40340</v>
      </c>
      <c r="F57" s="73">
        <v>69420</v>
      </c>
    </row>
    <row r="58" spans="1:6" ht="12.75" customHeight="1">
      <c r="A58" s="71">
        <v>118</v>
      </c>
      <c r="B58" s="70">
        <v>2009</v>
      </c>
      <c r="C58" s="72">
        <v>40175</v>
      </c>
      <c r="D58" s="71" t="s">
        <v>259</v>
      </c>
      <c r="E58" s="75">
        <v>40340</v>
      </c>
      <c r="F58" s="73">
        <v>11160</v>
      </c>
    </row>
    <row r="59" spans="1:6" ht="12.75" customHeight="1">
      <c r="A59" s="71">
        <v>119</v>
      </c>
      <c r="B59" s="70">
        <v>2009</v>
      </c>
      <c r="C59" s="72">
        <v>40175</v>
      </c>
      <c r="D59" s="71" t="s">
        <v>259</v>
      </c>
      <c r="E59" s="72">
        <v>40340</v>
      </c>
      <c r="F59" s="73">
        <v>4800</v>
      </c>
    </row>
    <row r="60" spans="1:6" ht="12.75" customHeight="1">
      <c r="A60" s="71">
        <v>12</v>
      </c>
      <c r="B60" s="70">
        <v>2010</v>
      </c>
      <c r="C60" s="72">
        <v>40237</v>
      </c>
      <c r="D60" s="71" t="s">
        <v>234</v>
      </c>
      <c r="E60" s="72">
        <v>40340</v>
      </c>
      <c r="F60" s="73">
        <v>3000</v>
      </c>
    </row>
    <row r="61" spans="1:6" ht="12.75" customHeight="1">
      <c r="A61" s="71">
        <v>63</v>
      </c>
      <c r="B61" s="70">
        <v>2009</v>
      </c>
      <c r="C61" s="72">
        <v>40056</v>
      </c>
      <c r="D61" s="71" t="s">
        <v>215</v>
      </c>
      <c r="E61" s="72">
        <v>40347</v>
      </c>
      <c r="F61" s="73">
        <v>14400</v>
      </c>
    </row>
    <row r="62" spans="1:6" ht="12.75" customHeight="1">
      <c r="A62" s="71">
        <v>62</v>
      </c>
      <c r="B62" s="70">
        <v>2009</v>
      </c>
      <c r="C62" s="72">
        <v>40056</v>
      </c>
      <c r="D62" s="71" t="s">
        <v>215</v>
      </c>
      <c r="E62" s="72">
        <v>40347</v>
      </c>
      <c r="F62" s="73">
        <v>9360</v>
      </c>
    </row>
    <row r="63" spans="1:6" ht="12.75" customHeight="1">
      <c r="A63" s="71">
        <v>89</v>
      </c>
      <c r="B63" s="70">
        <v>2009</v>
      </c>
      <c r="C63" s="72">
        <v>40133</v>
      </c>
      <c r="D63" s="71" t="s">
        <v>236</v>
      </c>
      <c r="E63" s="72">
        <v>40353</v>
      </c>
      <c r="F63" s="73">
        <v>168000</v>
      </c>
    </row>
    <row r="64" spans="1:6" ht="12.75" customHeight="1">
      <c r="A64" s="71">
        <v>19</v>
      </c>
      <c r="B64" s="70">
        <v>2010</v>
      </c>
      <c r="C64" s="72">
        <v>40237</v>
      </c>
      <c r="D64" s="71" t="s">
        <v>291</v>
      </c>
      <c r="E64" s="72">
        <v>40359</v>
      </c>
      <c r="F64" s="73">
        <v>3600</v>
      </c>
    </row>
    <row r="65" spans="1:6" ht="12.75" customHeight="1">
      <c r="A65" s="71">
        <v>26</v>
      </c>
      <c r="B65" s="70">
        <v>2010</v>
      </c>
      <c r="C65" s="72">
        <v>40268</v>
      </c>
      <c r="D65" s="71" t="s">
        <v>56</v>
      </c>
      <c r="E65" s="72">
        <v>40359</v>
      </c>
      <c r="F65" s="73">
        <v>9600</v>
      </c>
    </row>
    <row r="66" spans="1:6" ht="12.75" customHeight="1">
      <c r="A66" s="71">
        <v>32</v>
      </c>
      <c r="B66" s="70">
        <v>2010</v>
      </c>
      <c r="C66" s="72">
        <v>40280</v>
      </c>
      <c r="D66" s="71" t="s">
        <v>239</v>
      </c>
      <c r="E66" s="72">
        <v>40359</v>
      </c>
      <c r="F66" s="73">
        <v>8400</v>
      </c>
    </row>
    <row r="67" spans="1:10" ht="12.75" customHeight="1">
      <c r="A67" s="71">
        <v>37</v>
      </c>
      <c r="B67" s="70">
        <v>2010</v>
      </c>
      <c r="C67" s="72">
        <v>40329</v>
      </c>
      <c r="D67" s="71" t="s">
        <v>279</v>
      </c>
      <c r="E67" s="72">
        <v>40359</v>
      </c>
      <c r="F67" s="73">
        <v>13200</v>
      </c>
      <c r="G67" s="80">
        <f>+SUM(F56:F67)</f>
        <v>315208.8</v>
      </c>
      <c r="H67" s="80">
        <f>+SUMIF(B56:B67,2009,F56:F67)</f>
        <v>277140</v>
      </c>
      <c r="I67" s="80">
        <f>+SUMIF(B56:B67,2010,F56:F67)</f>
        <v>38068.8</v>
      </c>
      <c r="J67" s="81">
        <f>+I67+H67-G67</f>
        <v>0</v>
      </c>
    </row>
    <row r="68" spans="1:6" ht="12.75" customHeight="1">
      <c r="A68" s="71">
        <v>50</v>
      </c>
      <c r="B68" s="70">
        <v>2010</v>
      </c>
      <c r="C68" s="72">
        <v>40359</v>
      </c>
      <c r="D68" s="71" t="s">
        <v>236</v>
      </c>
      <c r="E68" s="72">
        <v>40361</v>
      </c>
      <c r="F68" s="73">
        <v>19200</v>
      </c>
    </row>
    <row r="69" spans="1:6" ht="12.75" customHeight="1">
      <c r="A69" s="71">
        <v>5</v>
      </c>
      <c r="B69" s="70">
        <v>2010</v>
      </c>
      <c r="C69" s="72">
        <v>40209</v>
      </c>
      <c r="D69" s="71" t="s">
        <v>114</v>
      </c>
      <c r="E69" s="72">
        <v>40367</v>
      </c>
      <c r="F69" s="73">
        <v>12000</v>
      </c>
    </row>
    <row r="70" spans="1:6" ht="12.75" customHeight="1">
      <c r="A70" s="71">
        <v>6</v>
      </c>
      <c r="B70" s="70">
        <v>2010</v>
      </c>
      <c r="C70" s="72">
        <v>40209</v>
      </c>
      <c r="D70" s="71" t="s">
        <v>114</v>
      </c>
      <c r="E70" s="72">
        <v>40367</v>
      </c>
      <c r="F70" s="73">
        <v>4200</v>
      </c>
    </row>
    <row r="71" spans="1:6" ht="12.75" customHeight="1">
      <c r="A71" s="71">
        <v>7</v>
      </c>
      <c r="B71" s="70">
        <v>2010</v>
      </c>
      <c r="C71" s="72">
        <v>40209</v>
      </c>
      <c r="D71" s="71" t="s">
        <v>114</v>
      </c>
      <c r="E71" s="72">
        <v>40367</v>
      </c>
      <c r="F71" s="73">
        <v>4200</v>
      </c>
    </row>
    <row r="72" spans="1:6" ht="12.75" customHeight="1">
      <c r="A72" s="71">
        <v>17</v>
      </c>
      <c r="B72" s="70">
        <v>2010</v>
      </c>
      <c r="C72" s="72">
        <v>40237</v>
      </c>
      <c r="D72" s="71" t="s">
        <v>114</v>
      </c>
      <c r="E72" s="75">
        <v>40367</v>
      </c>
      <c r="F72" s="73">
        <v>4020</v>
      </c>
    </row>
    <row r="73" spans="1:10" ht="12.75" customHeight="1">
      <c r="A73" s="71">
        <v>18</v>
      </c>
      <c r="B73" s="70">
        <v>2010</v>
      </c>
      <c r="C73" s="72">
        <v>40237</v>
      </c>
      <c r="D73" s="71" t="s">
        <v>38</v>
      </c>
      <c r="E73" s="72">
        <v>40368</v>
      </c>
      <c r="F73" s="73">
        <v>51600</v>
      </c>
      <c r="G73" s="80">
        <f>+SUM(F68:F73)</f>
        <v>95220</v>
      </c>
      <c r="H73" s="80">
        <f>+SUMIF(B68:B73,2009,F68:F73)</f>
        <v>0</v>
      </c>
      <c r="I73" s="80">
        <f>+SUMIF(B68:B73,2010,F68:F73)</f>
        <v>95220</v>
      </c>
      <c r="J73" s="81">
        <f>+I73+H73-G73</f>
        <v>0</v>
      </c>
    </row>
    <row r="74" spans="1:6" ht="12.75" customHeight="1">
      <c r="A74" s="71">
        <v>38</v>
      </c>
      <c r="B74" s="70">
        <v>2010</v>
      </c>
      <c r="C74" s="72">
        <v>40329</v>
      </c>
      <c r="D74" s="71" t="s">
        <v>281</v>
      </c>
      <c r="E74" s="72">
        <v>40392</v>
      </c>
      <c r="F74" s="73">
        <v>663.6</v>
      </c>
    </row>
    <row r="75" spans="1:6" ht="12.75" customHeight="1">
      <c r="A75" s="71">
        <v>39</v>
      </c>
      <c r="B75" s="70">
        <v>2010</v>
      </c>
      <c r="C75" s="72">
        <v>40329</v>
      </c>
      <c r="D75" s="71" t="s">
        <v>226</v>
      </c>
      <c r="E75" s="72">
        <v>40392</v>
      </c>
      <c r="F75" s="73">
        <v>52092</v>
      </c>
    </row>
    <row r="76" spans="1:6" ht="12.75" customHeight="1">
      <c r="A76" s="71">
        <v>42</v>
      </c>
      <c r="B76" s="70">
        <v>2010</v>
      </c>
      <c r="C76" s="72">
        <v>40329</v>
      </c>
      <c r="D76" s="71" t="s">
        <v>239</v>
      </c>
      <c r="E76" s="72">
        <v>40392</v>
      </c>
      <c r="F76" s="73">
        <v>16488</v>
      </c>
    </row>
    <row r="77" spans="1:6" ht="12.75" customHeight="1">
      <c r="A77" s="71">
        <v>30</v>
      </c>
      <c r="B77" s="70">
        <v>2010</v>
      </c>
      <c r="C77" s="72">
        <v>40268</v>
      </c>
      <c r="D77" s="71" t="s">
        <v>114</v>
      </c>
      <c r="E77" s="75">
        <v>40399</v>
      </c>
      <c r="F77" s="73">
        <v>14400</v>
      </c>
    </row>
    <row r="78" spans="1:10" ht="12.75" customHeight="1">
      <c r="A78" s="71">
        <v>59</v>
      </c>
      <c r="B78" s="70">
        <v>2010</v>
      </c>
      <c r="C78" s="72">
        <v>40386</v>
      </c>
      <c r="D78" s="71" t="s">
        <v>136</v>
      </c>
      <c r="E78" s="72">
        <v>40410</v>
      </c>
      <c r="F78" s="73">
        <v>84731</v>
      </c>
      <c r="G78" s="80">
        <f>+SUM(F74:F78)</f>
        <v>168374.6</v>
      </c>
      <c r="H78" s="80">
        <f>+SUMIF(B74:B78,2009,F74:F78)</f>
        <v>0</v>
      </c>
      <c r="I78" s="80">
        <f>+SUMIF(B74:B78,2010,F74:F78)</f>
        <v>168374.6</v>
      </c>
      <c r="J78" s="81">
        <f>+I78+H78-G78</f>
        <v>0</v>
      </c>
    </row>
    <row r="79" spans="1:6" ht="12.75" customHeight="1">
      <c r="A79" s="71">
        <v>46</v>
      </c>
      <c r="B79" s="70">
        <v>2010</v>
      </c>
      <c r="C79" s="72">
        <v>40359</v>
      </c>
      <c r="D79" s="71" t="s">
        <v>239</v>
      </c>
      <c r="E79" s="75">
        <v>40422</v>
      </c>
      <c r="F79" s="73">
        <v>9000</v>
      </c>
    </row>
    <row r="80" spans="1:6" ht="12.75" customHeight="1">
      <c r="A80" s="71">
        <v>54</v>
      </c>
      <c r="B80" s="70">
        <v>2010</v>
      </c>
      <c r="C80" s="72">
        <v>40359</v>
      </c>
      <c r="D80" s="71" t="s">
        <v>239</v>
      </c>
      <c r="E80" s="72">
        <v>40422</v>
      </c>
      <c r="F80" s="73">
        <v>10380</v>
      </c>
    </row>
    <row r="81" spans="1:6" ht="12.75" customHeight="1">
      <c r="A81" s="71">
        <v>57</v>
      </c>
      <c r="B81" s="70">
        <v>2010</v>
      </c>
      <c r="C81" s="72">
        <v>40375</v>
      </c>
      <c r="D81" s="71" t="s">
        <v>239</v>
      </c>
      <c r="E81" s="75">
        <v>40422</v>
      </c>
      <c r="F81" s="73">
        <v>8400</v>
      </c>
    </row>
    <row r="82" spans="1:6" ht="12.75" customHeight="1">
      <c r="A82" s="71">
        <v>56</v>
      </c>
      <c r="B82" s="70">
        <v>2010</v>
      </c>
      <c r="C82" s="72">
        <v>40359</v>
      </c>
      <c r="D82" s="71" t="s">
        <v>226</v>
      </c>
      <c r="E82" s="72">
        <v>40430</v>
      </c>
      <c r="F82" s="73">
        <v>28800</v>
      </c>
    </row>
    <row r="83" spans="1:10" ht="12.75" customHeight="1">
      <c r="A83" s="71">
        <v>52</v>
      </c>
      <c r="B83" s="70">
        <v>2010</v>
      </c>
      <c r="C83" s="72">
        <v>40359</v>
      </c>
      <c r="D83" s="71" t="s">
        <v>56</v>
      </c>
      <c r="E83" s="72">
        <v>40431</v>
      </c>
      <c r="F83" s="73">
        <v>14400</v>
      </c>
      <c r="G83" s="80">
        <f>+SUM(F79:F83)</f>
        <v>70980</v>
      </c>
      <c r="H83" s="80">
        <f>+SUMIF(B79:B83,2009,F79:F83)</f>
        <v>0</v>
      </c>
      <c r="I83" s="80">
        <f>+SUMIF(B79:B83,2010,F79:F83)</f>
        <v>70980</v>
      </c>
      <c r="J83" s="81">
        <f>+I83+H83-G83</f>
        <v>0</v>
      </c>
    </row>
    <row r="84" spans="1:6" ht="12.75" customHeight="1">
      <c r="A84" s="71">
        <v>4</v>
      </c>
      <c r="B84" s="70">
        <v>2010</v>
      </c>
      <c r="C84" s="72">
        <v>40209</v>
      </c>
      <c r="D84" s="71" t="s">
        <v>280</v>
      </c>
      <c r="E84" s="72">
        <v>40459</v>
      </c>
      <c r="F84" s="73">
        <v>9216</v>
      </c>
    </row>
    <row r="85" spans="1:6" ht="12.75" customHeight="1">
      <c r="A85" s="71">
        <v>65</v>
      </c>
      <c r="B85" s="70">
        <v>2010</v>
      </c>
      <c r="C85" s="72">
        <v>40421</v>
      </c>
      <c r="D85" s="71" t="s">
        <v>267</v>
      </c>
      <c r="E85" s="72">
        <v>40466</v>
      </c>
      <c r="F85" s="73">
        <v>12000</v>
      </c>
    </row>
    <row r="86" spans="1:6" ht="12.75" customHeight="1">
      <c r="A86" s="71">
        <v>51</v>
      </c>
      <c r="B86" s="70">
        <v>2010</v>
      </c>
      <c r="C86" s="72">
        <v>40359</v>
      </c>
      <c r="D86" s="71" t="s">
        <v>296</v>
      </c>
      <c r="E86" s="72">
        <v>40478</v>
      </c>
      <c r="F86" s="73">
        <v>20000</v>
      </c>
    </row>
    <row r="87" spans="1:6" ht="12.75" customHeight="1">
      <c r="A87" s="71">
        <v>25</v>
      </c>
      <c r="B87" s="70">
        <v>2010</v>
      </c>
      <c r="C87" s="72">
        <v>40268</v>
      </c>
      <c r="D87" s="71" t="s">
        <v>55</v>
      </c>
      <c r="E87" s="72">
        <v>40479</v>
      </c>
      <c r="F87" s="73">
        <v>10001.81</v>
      </c>
    </row>
    <row r="88" spans="1:10" ht="12.75" customHeight="1">
      <c r="A88" s="71">
        <v>40</v>
      </c>
      <c r="B88" s="70">
        <v>2010</v>
      </c>
      <c r="C88" s="72">
        <v>40329</v>
      </c>
      <c r="D88" s="71" t="s">
        <v>250</v>
      </c>
      <c r="E88" s="72">
        <v>40480</v>
      </c>
      <c r="F88" s="73">
        <v>25440</v>
      </c>
      <c r="G88" s="80">
        <f>+SUM(F84:F88)</f>
        <v>76657.81</v>
      </c>
      <c r="H88" s="80">
        <f>+SUMIF(B84:B88,2009,F84:F88)</f>
        <v>0</v>
      </c>
      <c r="I88" s="80">
        <f>+SUMIF(B84:B88,2010,F84:F88)</f>
        <v>76657.81</v>
      </c>
      <c r="J88" s="81">
        <f>+I88+H88-G88</f>
        <v>0</v>
      </c>
    </row>
    <row r="89" spans="1:6" ht="12.75" customHeight="1">
      <c r="A89" s="71">
        <v>53</v>
      </c>
      <c r="B89" s="70">
        <v>2010</v>
      </c>
      <c r="C89" s="72">
        <v>40359</v>
      </c>
      <c r="D89" s="71" t="s">
        <v>280</v>
      </c>
      <c r="E89" s="72">
        <v>40484</v>
      </c>
      <c r="F89" s="73"/>
    </row>
    <row r="90" spans="1:6" ht="12.75" customHeight="1">
      <c r="A90" s="71">
        <v>55</v>
      </c>
      <c r="B90" s="70">
        <v>2010</v>
      </c>
      <c r="C90" s="72">
        <v>40359</v>
      </c>
      <c r="D90" s="71" t="s">
        <v>226</v>
      </c>
      <c r="E90" s="72">
        <v>40484</v>
      </c>
      <c r="F90" s="73"/>
    </row>
    <row r="91" spans="1:6" ht="12.75" customHeight="1">
      <c r="A91" s="71">
        <v>78</v>
      </c>
      <c r="B91" s="70">
        <v>2010</v>
      </c>
      <c r="C91" s="72">
        <v>40466</v>
      </c>
      <c r="D91" s="71" t="s">
        <v>166</v>
      </c>
      <c r="E91" s="75">
        <v>40484</v>
      </c>
      <c r="F91" s="73"/>
    </row>
    <row r="92" spans="1:6" ht="12.75" customHeight="1">
      <c r="A92" s="71">
        <v>33</v>
      </c>
      <c r="B92" s="70">
        <v>2010</v>
      </c>
      <c r="C92" s="72">
        <v>40298</v>
      </c>
      <c r="D92" s="71" t="s">
        <v>82</v>
      </c>
      <c r="E92" s="72">
        <v>40487</v>
      </c>
      <c r="F92" s="73"/>
    </row>
    <row r="93" spans="1:6" ht="12.75" customHeight="1">
      <c r="A93" s="71">
        <v>49</v>
      </c>
      <c r="B93" s="70">
        <v>2010</v>
      </c>
      <c r="C93" s="72">
        <v>40359</v>
      </c>
      <c r="D93" s="71" t="s">
        <v>228</v>
      </c>
      <c r="E93" s="75">
        <v>40487</v>
      </c>
      <c r="F93" s="73"/>
    </row>
    <row r="94" spans="1:6" ht="12.75" customHeight="1">
      <c r="A94" s="71">
        <v>63</v>
      </c>
      <c r="B94" s="70">
        <v>2010</v>
      </c>
      <c r="C94" s="72">
        <v>40390</v>
      </c>
      <c r="D94" s="71" t="s">
        <v>135</v>
      </c>
      <c r="E94" s="72">
        <v>40491</v>
      </c>
      <c r="F94" s="73"/>
    </row>
    <row r="95" spans="1:6" ht="12.75" customHeight="1">
      <c r="A95" s="71">
        <v>35</v>
      </c>
      <c r="B95" s="70">
        <v>2010</v>
      </c>
      <c r="C95" s="72">
        <v>40298</v>
      </c>
      <c r="D95" s="71" t="s">
        <v>58</v>
      </c>
      <c r="E95" s="75">
        <v>40497</v>
      </c>
      <c r="F95" s="73"/>
    </row>
    <row r="96" spans="1:6" ht="12.75" customHeight="1">
      <c r="A96" s="71">
        <v>70</v>
      </c>
      <c r="B96" s="70">
        <v>2010</v>
      </c>
      <c r="C96" s="72">
        <v>40451</v>
      </c>
      <c r="D96" s="71" t="s">
        <v>298</v>
      </c>
      <c r="E96" s="72">
        <v>40499</v>
      </c>
      <c r="F96" s="73"/>
    </row>
    <row r="97" spans="1:6" ht="12.75" customHeight="1">
      <c r="A97" s="71">
        <v>72</v>
      </c>
      <c r="B97" s="70">
        <v>2010</v>
      </c>
      <c r="C97" s="72">
        <v>40451</v>
      </c>
      <c r="D97" s="71" t="s">
        <v>281</v>
      </c>
      <c r="E97" s="75">
        <v>40501</v>
      </c>
      <c r="F97" s="73"/>
    </row>
    <row r="98" spans="1:6" ht="12.75" customHeight="1">
      <c r="A98" s="71">
        <v>75</v>
      </c>
      <c r="B98" s="70">
        <v>2010</v>
      </c>
      <c r="C98" s="72">
        <v>40451</v>
      </c>
      <c r="D98" s="71" t="s">
        <v>269</v>
      </c>
      <c r="E98" s="75">
        <v>40504</v>
      </c>
      <c r="F98" s="73"/>
    </row>
    <row r="99" spans="1:10" ht="12.75" customHeight="1">
      <c r="A99" s="71">
        <v>64</v>
      </c>
      <c r="B99" s="70">
        <v>2010</v>
      </c>
      <c r="C99" s="72">
        <v>40421</v>
      </c>
      <c r="D99" s="71" t="s">
        <v>142</v>
      </c>
      <c r="E99" s="72">
        <v>40506</v>
      </c>
      <c r="F99" s="73"/>
      <c r="G99" s="80">
        <f>+SUM(F89:F99)</f>
        <v>0</v>
      </c>
      <c r="H99" s="80">
        <f>+SUMIF(B89:B99,2009,F89:F99)</f>
        <v>0</v>
      </c>
      <c r="I99" s="80">
        <f>+SUMIF(B89:B99,2010,F89:F99)</f>
        <v>0</v>
      </c>
      <c r="J99" s="81">
        <f>+I99+H99-G99</f>
        <v>0</v>
      </c>
    </row>
    <row r="100" spans="1:6" ht="12.75" customHeight="1">
      <c r="A100" s="71">
        <v>97</v>
      </c>
      <c r="B100" s="70">
        <v>2008</v>
      </c>
      <c r="C100" s="72">
        <v>39805</v>
      </c>
      <c r="D100" s="71" t="s">
        <v>285</v>
      </c>
      <c r="E100" s="76"/>
      <c r="F100" s="73">
        <v>0</v>
      </c>
    </row>
    <row r="101" spans="1:6" ht="12.75" customHeight="1">
      <c r="A101" s="71">
        <v>5</v>
      </c>
      <c r="B101" s="70">
        <v>2009</v>
      </c>
      <c r="C101" s="72">
        <v>39843</v>
      </c>
      <c r="D101" s="71" t="s">
        <v>286</v>
      </c>
      <c r="E101" s="76"/>
      <c r="F101" s="73">
        <v>0</v>
      </c>
    </row>
    <row r="102" spans="1:6" ht="12.75" customHeight="1">
      <c r="A102" s="71">
        <v>72</v>
      </c>
      <c r="B102" s="70">
        <v>2009</v>
      </c>
      <c r="C102" s="72">
        <v>40086</v>
      </c>
      <c r="D102" s="71" t="s">
        <v>269</v>
      </c>
      <c r="E102" s="76"/>
      <c r="F102" s="73">
        <v>0</v>
      </c>
    </row>
    <row r="103" spans="1:6" ht="12.75" customHeight="1">
      <c r="A103" s="71">
        <v>90</v>
      </c>
      <c r="B103" s="70">
        <v>2009</v>
      </c>
      <c r="C103" s="72">
        <v>40134</v>
      </c>
      <c r="D103" s="71" t="s">
        <v>82</v>
      </c>
      <c r="E103" s="76"/>
      <c r="F103" s="73">
        <v>0</v>
      </c>
    </row>
    <row r="104" spans="1:6" ht="12.75" customHeight="1">
      <c r="A104" s="71">
        <v>113</v>
      </c>
      <c r="B104" s="70">
        <v>2009</v>
      </c>
      <c r="C104" s="72">
        <v>40175</v>
      </c>
      <c r="D104" s="71" t="s">
        <v>215</v>
      </c>
      <c r="E104" s="76"/>
      <c r="F104" s="73">
        <v>0</v>
      </c>
    </row>
    <row r="105" spans="1:6" ht="12.75" customHeight="1">
      <c r="A105" s="71">
        <v>120</v>
      </c>
      <c r="B105" s="70">
        <v>2009</v>
      </c>
      <c r="C105" s="72">
        <v>40176</v>
      </c>
      <c r="D105" s="71" t="s">
        <v>282</v>
      </c>
      <c r="E105" s="76"/>
      <c r="F105" s="73">
        <v>0</v>
      </c>
    </row>
    <row r="106" spans="1:6" ht="12.75" customHeight="1">
      <c r="A106" s="71">
        <v>8</v>
      </c>
      <c r="B106" s="70">
        <v>2010</v>
      </c>
      <c r="C106" s="72">
        <v>40209</v>
      </c>
      <c r="D106" s="71" t="s">
        <v>285</v>
      </c>
      <c r="E106" s="76"/>
      <c r="F106" s="73">
        <v>0</v>
      </c>
    </row>
    <row r="107" spans="1:6" ht="12.75" customHeight="1">
      <c r="A107" s="71">
        <v>22</v>
      </c>
      <c r="B107" s="70">
        <v>2010</v>
      </c>
      <c r="C107" s="72">
        <v>40268</v>
      </c>
      <c r="D107" s="71" t="s">
        <v>293</v>
      </c>
      <c r="E107" s="76"/>
      <c r="F107" s="73">
        <v>0</v>
      </c>
    </row>
    <row r="108" spans="1:6" ht="12.75" customHeight="1">
      <c r="A108" s="71">
        <v>27</v>
      </c>
      <c r="B108" s="70">
        <v>2010</v>
      </c>
      <c r="C108" s="72">
        <v>40268</v>
      </c>
      <c r="D108" s="71" t="s">
        <v>289</v>
      </c>
      <c r="E108" s="74"/>
      <c r="F108" s="73">
        <v>0</v>
      </c>
    </row>
    <row r="109" spans="1:6" ht="12.75" customHeight="1">
      <c r="A109" s="71">
        <v>29</v>
      </c>
      <c r="B109" s="70">
        <v>2010</v>
      </c>
      <c r="C109" s="72">
        <v>40268</v>
      </c>
      <c r="D109" s="71" t="s">
        <v>114</v>
      </c>
      <c r="E109" s="76"/>
      <c r="F109" s="73">
        <v>0</v>
      </c>
    </row>
    <row r="110" spans="1:6" ht="12.75" customHeight="1">
      <c r="A110" s="71">
        <v>31</v>
      </c>
      <c r="B110" s="70">
        <v>2010</v>
      </c>
      <c r="C110" s="72">
        <v>40268</v>
      </c>
      <c r="D110" s="71" t="s">
        <v>289</v>
      </c>
      <c r="E110" s="74"/>
      <c r="F110" s="73">
        <v>0</v>
      </c>
    </row>
    <row r="111" spans="1:6" ht="12.75" customHeight="1">
      <c r="A111" s="71">
        <v>41</v>
      </c>
      <c r="B111" s="70">
        <v>2010</v>
      </c>
      <c r="C111" s="72">
        <v>40329</v>
      </c>
      <c r="D111" s="71" t="s">
        <v>114</v>
      </c>
      <c r="E111" s="74"/>
      <c r="F111" s="73">
        <v>0</v>
      </c>
    </row>
    <row r="112" spans="1:6" ht="12.75" customHeight="1">
      <c r="A112" s="71">
        <v>43</v>
      </c>
      <c r="B112" s="70">
        <v>2010</v>
      </c>
      <c r="C112" s="72">
        <v>40333</v>
      </c>
      <c r="D112" s="71" t="s">
        <v>295</v>
      </c>
      <c r="E112" s="74"/>
      <c r="F112" s="73">
        <v>0</v>
      </c>
    </row>
    <row r="113" spans="1:6" ht="12.75" customHeight="1">
      <c r="A113" s="71">
        <v>45</v>
      </c>
      <c r="B113" s="70">
        <v>2010</v>
      </c>
      <c r="C113" s="72">
        <v>40359</v>
      </c>
      <c r="D113" s="71" t="s">
        <v>114</v>
      </c>
      <c r="E113" s="76"/>
      <c r="F113" s="73">
        <v>0</v>
      </c>
    </row>
    <row r="114" spans="1:6" ht="12.75" customHeight="1">
      <c r="A114" s="71">
        <v>47</v>
      </c>
      <c r="B114" s="70">
        <v>2010</v>
      </c>
      <c r="C114" s="72">
        <v>40359</v>
      </c>
      <c r="D114" s="71" t="s">
        <v>82</v>
      </c>
      <c r="E114" s="76"/>
      <c r="F114" s="73">
        <v>0</v>
      </c>
    </row>
    <row r="115" spans="1:6" ht="12.75" customHeight="1">
      <c r="A115" s="71">
        <v>48</v>
      </c>
      <c r="B115" s="70">
        <v>2010</v>
      </c>
      <c r="C115" s="72">
        <v>40359</v>
      </c>
      <c r="D115" s="71" t="s">
        <v>114</v>
      </c>
      <c r="E115" s="76"/>
      <c r="F115" s="73">
        <v>0</v>
      </c>
    </row>
    <row r="116" spans="1:6" ht="12.75" customHeight="1">
      <c r="A116" s="71">
        <v>58</v>
      </c>
      <c r="B116" s="70">
        <v>2010</v>
      </c>
      <c r="C116" s="72">
        <v>40380</v>
      </c>
      <c r="D116" s="71" t="s">
        <v>239</v>
      </c>
      <c r="E116" s="74"/>
      <c r="F116" s="73">
        <v>0</v>
      </c>
    </row>
    <row r="117" spans="1:6" ht="12.75" customHeight="1">
      <c r="A117" s="71">
        <v>60</v>
      </c>
      <c r="B117" s="70">
        <v>2010</v>
      </c>
      <c r="C117" s="72">
        <v>40390</v>
      </c>
      <c r="D117" s="71" t="s">
        <v>55</v>
      </c>
      <c r="E117" s="74"/>
      <c r="F117" s="73">
        <v>0</v>
      </c>
    </row>
    <row r="118" spans="1:6" ht="12.75" customHeight="1">
      <c r="A118" s="71">
        <v>61</v>
      </c>
      <c r="B118" s="70">
        <v>2010</v>
      </c>
      <c r="C118" s="72">
        <v>40390</v>
      </c>
      <c r="D118" s="71" t="s">
        <v>297</v>
      </c>
      <c r="E118" s="74"/>
      <c r="F118" s="73">
        <v>0</v>
      </c>
    </row>
    <row r="119" spans="1:6" ht="12.75" customHeight="1">
      <c r="A119" s="71">
        <v>62</v>
      </c>
      <c r="B119" s="70">
        <v>2010</v>
      </c>
      <c r="C119" s="72">
        <v>40390</v>
      </c>
      <c r="D119" s="71" t="s">
        <v>287</v>
      </c>
      <c r="E119" s="74"/>
      <c r="F119" s="73">
        <v>0</v>
      </c>
    </row>
    <row r="120" spans="1:6" ht="12.75" customHeight="1">
      <c r="A120" s="71">
        <v>66</v>
      </c>
      <c r="B120" s="70">
        <v>2010</v>
      </c>
      <c r="C120" s="72">
        <v>40421</v>
      </c>
      <c r="D120" s="71" t="s">
        <v>137</v>
      </c>
      <c r="E120" s="76"/>
      <c r="F120" s="73">
        <v>0</v>
      </c>
    </row>
    <row r="121" spans="1:6" ht="12.75" customHeight="1">
      <c r="A121" s="71">
        <v>67</v>
      </c>
      <c r="B121" s="70">
        <v>2010</v>
      </c>
      <c r="C121" s="72">
        <v>40451</v>
      </c>
      <c r="D121" s="71" t="s">
        <v>239</v>
      </c>
      <c r="E121" s="74"/>
      <c r="F121" s="73">
        <v>0</v>
      </c>
    </row>
    <row r="122" spans="1:6" ht="12.75" customHeight="1">
      <c r="A122" s="71">
        <v>68</v>
      </c>
      <c r="B122" s="70">
        <v>2010</v>
      </c>
      <c r="C122" s="72">
        <v>40451</v>
      </c>
      <c r="D122" s="71" t="s">
        <v>239</v>
      </c>
      <c r="E122" s="76"/>
      <c r="F122" s="73">
        <v>0</v>
      </c>
    </row>
    <row r="123" spans="1:6" ht="12.75" customHeight="1">
      <c r="A123" s="71">
        <v>69</v>
      </c>
      <c r="B123" s="70">
        <v>2010</v>
      </c>
      <c r="C123" s="72">
        <v>40451</v>
      </c>
      <c r="D123" s="71" t="s">
        <v>259</v>
      </c>
      <c r="E123" s="74"/>
      <c r="F123" s="73">
        <v>0</v>
      </c>
    </row>
    <row r="124" spans="1:6" ht="12.75" customHeight="1">
      <c r="A124" s="71">
        <v>71</v>
      </c>
      <c r="B124" s="70">
        <v>2010</v>
      </c>
      <c r="C124" s="72">
        <v>40451</v>
      </c>
      <c r="D124" s="71" t="s">
        <v>146</v>
      </c>
      <c r="E124" s="74"/>
      <c r="F124" s="73">
        <v>0</v>
      </c>
    </row>
    <row r="125" spans="1:6" ht="12.75" customHeight="1">
      <c r="A125" s="71">
        <v>73</v>
      </c>
      <c r="B125" s="70">
        <v>2010</v>
      </c>
      <c r="C125" s="72">
        <v>40451</v>
      </c>
      <c r="D125" s="71" t="s">
        <v>147</v>
      </c>
      <c r="E125" s="76"/>
      <c r="F125" s="73">
        <v>0</v>
      </c>
    </row>
    <row r="126" spans="1:6" ht="12.75" customHeight="1">
      <c r="A126" s="71">
        <v>74</v>
      </c>
      <c r="B126" s="70">
        <v>2010</v>
      </c>
      <c r="C126" s="72">
        <v>40451</v>
      </c>
      <c r="D126" s="71" t="s">
        <v>234</v>
      </c>
      <c r="E126" s="74"/>
      <c r="F126" s="73">
        <v>0</v>
      </c>
    </row>
    <row r="127" spans="1:6" ht="12.75" customHeight="1">
      <c r="A127" s="71">
        <v>76</v>
      </c>
      <c r="B127" s="70">
        <v>2010</v>
      </c>
      <c r="C127" s="72">
        <v>40451</v>
      </c>
      <c r="D127" s="71" t="s">
        <v>160</v>
      </c>
      <c r="E127" s="74"/>
      <c r="F127" s="73">
        <v>0</v>
      </c>
    </row>
    <row r="128" spans="1:6" ht="12.75" customHeight="1">
      <c r="A128" s="71">
        <v>77</v>
      </c>
      <c r="B128" s="70">
        <v>2010</v>
      </c>
      <c r="C128" s="72">
        <v>40451</v>
      </c>
      <c r="D128" s="71" t="s">
        <v>299</v>
      </c>
      <c r="E128" s="76"/>
      <c r="F128" s="73">
        <v>0</v>
      </c>
    </row>
    <row r="129" spans="1:6" ht="12.75" customHeight="1">
      <c r="A129" s="71">
        <v>79</v>
      </c>
      <c r="B129" s="70">
        <v>2010</v>
      </c>
      <c r="C129" s="72">
        <v>40466</v>
      </c>
      <c r="D129" s="71" t="s">
        <v>288</v>
      </c>
      <c r="E129" s="74"/>
      <c r="F129" s="73">
        <v>0</v>
      </c>
    </row>
    <row r="130" spans="1:6" ht="12.75" customHeight="1">
      <c r="A130" s="71">
        <v>80</v>
      </c>
      <c r="B130" s="70">
        <v>2010</v>
      </c>
      <c r="C130" s="72">
        <v>40466</v>
      </c>
      <c r="D130" s="71" t="s">
        <v>239</v>
      </c>
      <c r="E130" s="74"/>
      <c r="F130" s="73">
        <v>0</v>
      </c>
    </row>
    <row r="131" spans="1:6" ht="12.75" customHeight="1">
      <c r="A131" s="71">
        <v>81</v>
      </c>
      <c r="B131" s="70">
        <v>2010</v>
      </c>
      <c r="C131" s="72">
        <v>40480</v>
      </c>
      <c r="D131" s="71" t="s">
        <v>300</v>
      </c>
      <c r="E131" s="74"/>
      <c r="F131" s="73">
        <v>0</v>
      </c>
    </row>
    <row r="132" spans="1:6" ht="12.75" customHeight="1">
      <c r="A132" s="71">
        <v>82</v>
      </c>
      <c r="B132" s="70">
        <v>2010</v>
      </c>
      <c r="C132" s="72">
        <v>40480</v>
      </c>
      <c r="D132" s="71" t="s">
        <v>269</v>
      </c>
      <c r="E132" s="74"/>
      <c r="F132" s="73">
        <v>0</v>
      </c>
    </row>
    <row r="133" spans="1:6" ht="12.75" customHeight="1">
      <c r="A133" s="71">
        <v>83</v>
      </c>
      <c r="B133" s="70">
        <v>2010</v>
      </c>
      <c r="C133" s="72">
        <v>40480</v>
      </c>
      <c r="D133" s="71" t="s">
        <v>82</v>
      </c>
      <c r="E133" s="74"/>
      <c r="F133" s="73">
        <v>0</v>
      </c>
    </row>
    <row r="134" spans="1:6" ht="12.75" customHeight="1">
      <c r="A134" s="71">
        <v>84</v>
      </c>
      <c r="B134" s="70">
        <v>2010</v>
      </c>
      <c r="C134" s="72">
        <v>40480</v>
      </c>
      <c r="D134" s="71" t="s">
        <v>82</v>
      </c>
      <c r="E134" s="74"/>
      <c r="F134" s="73">
        <v>0</v>
      </c>
    </row>
    <row r="135" spans="1:6" ht="12.75" customHeight="1">
      <c r="A135" s="71">
        <v>85</v>
      </c>
      <c r="B135" s="70">
        <v>2010</v>
      </c>
      <c r="C135" s="72">
        <v>40480</v>
      </c>
      <c r="D135" s="71" t="s">
        <v>290</v>
      </c>
      <c r="E135" s="74"/>
      <c r="F135" s="73">
        <v>0</v>
      </c>
    </row>
    <row r="136" spans="1:6" ht="12.75" customHeight="1">
      <c r="A136" s="71">
        <v>86</v>
      </c>
      <c r="B136" s="70">
        <v>2010</v>
      </c>
      <c r="C136" s="72">
        <v>40480</v>
      </c>
      <c r="D136" s="71" t="s">
        <v>55</v>
      </c>
      <c r="E136" s="74"/>
      <c r="F136" s="73">
        <v>0</v>
      </c>
    </row>
    <row r="137" spans="1:6" ht="12.75" customHeight="1">
      <c r="A137" s="71">
        <v>87</v>
      </c>
      <c r="B137" s="70">
        <v>2010</v>
      </c>
      <c r="C137" s="72">
        <v>40480</v>
      </c>
      <c r="D137" s="71" t="s">
        <v>234</v>
      </c>
      <c r="E137" s="74"/>
      <c r="F137" s="73">
        <v>0</v>
      </c>
    </row>
    <row r="138" spans="1:6" ht="12.75" customHeight="1">
      <c r="A138" s="71">
        <v>88</v>
      </c>
      <c r="B138" s="70">
        <v>2010</v>
      </c>
      <c r="C138" s="72">
        <v>40480</v>
      </c>
      <c r="D138" s="71" t="s">
        <v>239</v>
      </c>
      <c r="E138" s="74"/>
      <c r="F138" s="73">
        <v>0</v>
      </c>
    </row>
    <row r="139" spans="1:6" ht="12.75" customHeight="1">
      <c r="A139" s="71">
        <v>89</v>
      </c>
      <c r="B139" s="70">
        <v>2010</v>
      </c>
      <c r="C139" s="72">
        <v>40498</v>
      </c>
      <c r="D139" s="71" t="s">
        <v>284</v>
      </c>
      <c r="E139" s="74"/>
      <c r="F139" s="73">
        <v>0</v>
      </c>
    </row>
    <row r="140" spans="1:6" ht="12.75" customHeight="1">
      <c r="A140" s="71">
        <v>90</v>
      </c>
      <c r="B140" s="70">
        <v>2010</v>
      </c>
      <c r="C140" s="72">
        <v>40499</v>
      </c>
      <c r="D140" s="71" t="s">
        <v>239</v>
      </c>
      <c r="E140" s="74"/>
      <c r="F140" s="73">
        <v>0</v>
      </c>
    </row>
    <row r="141" spans="1:6" ht="12.75" customHeight="1">
      <c r="A141" s="71">
        <v>91</v>
      </c>
      <c r="B141" s="70">
        <v>2010</v>
      </c>
      <c r="C141" s="72">
        <v>40499</v>
      </c>
      <c r="D141" s="71" t="s">
        <v>239</v>
      </c>
      <c r="E141" s="74"/>
      <c r="F141" s="73">
        <v>0</v>
      </c>
    </row>
    <row r="142" spans="2:10" ht="12.75" customHeight="1">
      <c r="B142" s="70"/>
      <c r="F142" s="77">
        <f>SUM(F2:F141)</f>
        <v>2267125.2100000004</v>
      </c>
      <c r="G142" s="80">
        <f>SUM(G2:G141)</f>
        <v>2267125.21</v>
      </c>
      <c r="H142" s="80">
        <f>SUM(H2:H141)</f>
        <v>1319094</v>
      </c>
      <c r="I142" s="80">
        <f>SUM(I2:I141)</f>
        <v>948031.21</v>
      </c>
      <c r="J142" s="80">
        <f>SUM(J2:J141)</f>
        <v>0</v>
      </c>
    </row>
    <row r="143" ht="12.75" customHeight="1">
      <c r="B143" s="70"/>
    </row>
    <row r="144" ht="12.75" customHeight="1">
      <c r="B144" s="70"/>
    </row>
    <row r="145" ht="12.75" customHeight="1">
      <c r="B145" s="70"/>
    </row>
    <row r="146" ht="12.75" customHeight="1">
      <c r="B146" s="70"/>
    </row>
    <row r="147" ht="12.75" customHeight="1">
      <c r="B147" s="70"/>
    </row>
    <row r="148" ht="12.75" customHeight="1">
      <c r="B148" s="70"/>
    </row>
    <row r="149" ht="12.75" customHeight="1">
      <c r="B149" s="70"/>
    </row>
    <row r="150" ht="12.75" customHeight="1">
      <c r="B150" s="70"/>
    </row>
    <row r="151" ht="12.75" customHeight="1">
      <c r="B151" s="70"/>
    </row>
    <row r="152" ht="12.75" customHeight="1">
      <c r="B152" s="70"/>
    </row>
    <row r="153" ht="12.75" customHeight="1">
      <c r="B153" s="70"/>
    </row>
    <row r="154" ht="12.75" customHeight="1">
      <c r="B154" s="70"/>
    </row>
    <row r="155" ht="12.75" customHeight="1">
      <c r="B155" s="70"/>
    </row>
    <row r="156" ht="12.75" customHeight="1">
      <c r="B156" s="70"/>
    </row>
    <row r="157" ht="12.75" customHeight="1">
      <c r="B157" s="70"/>
    </row>
    <row r="158" ht="12.75" customHeight="1">
      <c r="B158" s="70"/>
    </row>
    <row r="159" ht="12.75" customHeight="1">
      <c r="B159" s="70"/>
    </row>
    <row r="160" ht="12.75" customHeight="1">
      <c r="B160" s="70"/>
    </row>
    <row r="161" ht="12.75" customHeight="1">
      <c r="B161" s="70"/>
    </row>
    <row r="162" ht="12.75" customHeight="1">
      <c r="B162" s="70"/>
    </row>
    <row r="163" ht="12.75" customHeight="1">
      <c r="B163" s="70"/>
    </row>
    <row r="164" ht="12.75" customHeight="1">
      <c r="B164" s="70"/>
    </row>
    <row r="165" ht="12.75" customHeight="1">
      <c r="B165" s="70"/>
    </row>
    <row r="166" ht="12.75" customHeight="1">
      <c r="B166" s="70"/>
    </row>
    <row r="167" ht="12.75" customHeight="1">
      <c r="B167" s="70"/>
    </row>
    <row r="168" ht="12.75" customHeight="1">
      <c r="B168" s="70"/>
    </row>
    <row r="169" ht="12.75" customHeight="1">
      <c r="B169" s="70"/>
    </row>
    <row r="170" ht="12.75" customHeight="1">
      <c r="B170" s="70"/>
    </row>
    <row r="171" ht="12.75" customHeight="1">
      <c r="B171" s="70"/>
    </row>
    <row r="172" ht="12.75" customHeight="1">
      <c r="B172" s="70"/>
    </row>
    <row r="173" ht="12.75" customHeight="1">
      <c r="B173" s="70"/>
    </row>
    <row r="174" ht="12.75" customHeight="1">
      <c r="B174" s="70"/>
    </row>
    <row r="175" ht="12.75" customHeight="1">
      <c r="B175" s="70"/>
    </row>
    <row r="176" ht="12.75" customHeight="1">
      <c r="B176" s="70"/>
    </row>
    <row r="177" ht="12.75" customHeight="1">
      <c r="B177" s="70"/>
    </row>
    <row r="178" ht="12.75" customHeight="1">
      <c r="B178" s="70"/>
    </row>
    <row r="179" ht="12.75" customHeight="1">
      <c r="B179" s="70"/>
    </row>
    <row r="180" ht="12.75" customHeight="1">
      <c r="B180" s="70"/>
    </row>
    <row r="181" ht="12.75" customHeight="1">
      <c r="B181" s="70"/>
    </row>
    <row r="182" ht="12.75" customHeight="1">
      <c r="B182" s="70"/>
    </row>
    <row r="183" ht="12.75" customHeight="1">
      <c r="B183" s="70"/>
    </row>
    <row r="184" ht="12.75" customHeight="1">
      <c r="B184" s="70"/>
    </row>
    <row r="185" ht="12.75" customHeight="1">
      <c r="B185" s="70"/>
    </row>
    <row r="186" ht="12.75" customHeight="1">
      <c r="B186" s="70"/>
    </row>
    <row r="187" ht="12.75" customHeight="1">
      <c r="B187" s="70"/>
    </row>
    <row r="188" ht="12.75" customHeight="1">
      <c r="B188" s="70"/>
    </row>
    <row r="189" ht="12.75" customHeight="1">
      <c r="B189" s="70"/>
    </row>
    <row r="190" ht="12.75" customHeight="1">
      <c r="B190" s="70"/>
    </row>
    <row r="191" ht="12.75" customHeight="1">
      <c r="B191" s="70"/>
    </row>
    <row r="192" ht="12.75" customHeight="1">
      <c r="B192" s="70"/>
    </row>
    <row r="193" ht="12.75" customHeight="1">
      <c r="B193" s="70"/>
    </row>
    <row r="194" ht="12.75" customHeight="1">
      <c r="B194" s="70"/>
    </row>
    <row r="195" ht="12.75" customHeight="1">
      <c r="B195" s="70"/>
    </row>
    <row r="196" ht="12.75" customHeight="1">
      <c r="B196" s="70"/>
    </row>
    <row r="197" ht="12.75" customHeight="1">
      <c r="B197" s="70"/>
    </row>
    <row r="198" ht="12.75" customHeight="1">
      <c r="B198" s="70"/>
    </row>
    <row r="199" ht="12.75" customHeight="1">
      <c r="B199" s="70"/>
    </row>
    <row r="200" ht="12.75" customHeight="1">
      <c r="B200" s="70"/>
    </row>
    <row r="201" ht="12.75" customHeight="1">
      <c r="B201" s="70"/>
    </row>
    <row r="202" ht="12.75" customHeight="1">
      <c r="B202" s="70"/>
    </row>
    <row r="203" ht="12.75" customHeight="1">
      <c r="B203" s="70"/>
    </row>
    <row r="204" ht="12.75" customHeight="1">
      <c r="B204" s="70"/>
    </row>
    <row r="205" ht="12.75" customHeight="1">
      <c r="B205" s="70"/>
    </row>
    <row r="206" ht="12.75" customHeight="1">
      <c r="B206" s="70"/>
    </row>
    <row r="207" ht="12.75" customHeight="1">
      <c r="B207" s="70"/>
    </row>
    <row r="208" ht="12.75" customHeight="1">
      <c r="B208" s="70"/>
    </row>
    <row r="209" ht="12.75" customHeight="1">
      <c r="B209" s="70"/>
    </row>
    <row r="210" ht="12.75" customHeight="1">
      <c r="B210" s="70"/>
    </row>
    <row r="211" ht="12.75" customHeight="1">
      <c r="B211" s="70"/>
    </row>
    <row r="212" ht="12.75" customHeight="1">
      <c r="B212" s="70"/>
    </row>
    <row r="213" ht="12.75" customHeight="1">
      <c r="B213" s="70"/>
    </row>
    <row r="214" ht="12.75" customHeight="1">
      <c r="B214" s="70"/>
    </row>
    <row r="215" ht="12.75" customHeight="1">
      <c r="B215" s="70"/>
    </row>
    <row r="216" ht="12.75" customHeight="1">
      <c r="B216" s="70"/>
    </row>
    <row r="217" ht="12.75" customHeight="1">
      <c r="B217" s="70"/>
    </row>
    <row r="218" ht="12.75" customHeight="1">
      <c r="B218" s="70"/>
    </row>
    <row r="219" ht="12.75" customHeight="1">
      <c r="B219" s="70"/>
    </row>
    <row r="220" ht="12.75" customHeight="1">
      <c r="B220" s="70"/>
    </row>
    <row r="221" ht="12.75" customHeight="1">
      <c r="B221" s="70"/>
    </row>
    <row r="222" ht="12.75" customHeight="1">
      <c r="B222" s="70"/>
    </row>
    <row r="223" ht="12.75" customHeight="1">
      <c r="B223" s="70"/>
    </row>
    <row r="224" ht="12.75" customHeight="1">
      <c r="B224" s="70"/>
    </row>
    <row r="225" ht="12.75" customHeight="1">
      <c r="B225" s="70"/>
    </row>
    <row r="226" ht="12.75" customHeight="1">
      <c r="B226" s="70"/>
    </row>
    <row r="227" ht="12.75" customHeight="1">
      <c r="B227" s="70"/>
    </row>
    <row r="228" ht="12.75" customHeight="1">
      <c r="B228" s="70"/>
    </row>
    <row r="229" ht="12.75" customHeight="1">
      <c r="B229" s="70"/>
    </row>
    <row r="230" ht="12.75" customHeight="1">
      <c r="B230" s="70"/>
    </row>
    <row r="231" ht="12.75" customHeight="1">
      <c r="B231" s="70"/>
    </row>
    <row r="232" ht="12.75" customHeight="1">
      <c r="B232" s="70"/>
    </row>
    <row r="233" ht="12.75" customHeight="1">
      <c r="B233" s="70"/>
    </row>
    <row r="234" ht="12.75" customHeight="1">
      <c r="B234" s="70"/>
    </row>
    <row r="235" ht="12.75" customHeight="1">
      <c r="B235" s="70"/>
    </row>
    <row r="236" ht="12.75" customHeight="1">
      <c r="B236" s="70"/>
    </row>
    <row r="237" ht="12.75" customHeight="1">
      <c r="B237" s="70"/>
    </row>
    <row r="238" ht="12.75" customHeight="1">
      <c r="B238" s="70"/>
    </row>
    <row r="239" ht="12.75" customHeight="1">
      <c r="B239" s="70"/>
    </row>
    <row r="240" ht="12.75" customHeight="1">
      <c r="B240" s="70"/>
    </row>
    <row r="241" ht="12.75" customHeight="1">
      <c r="B241" s="70"/>
    </row>
    <row r="242" ht="12.75" customHeight="1">
      <c r="B242" s="70"/>
    </row>
    <row r="243" ht="12.75" customHeight="1">
      <c r="B243" s="70"/>
    </row>
    <row r="244" ht="12.75" customHeight="1">
      <c r="B244" s="70"/>
    </row>
    <row r="245" ht="12.75" customHeight="1">
      <c r="B245" s="70"/>
    </row>
    <row r="246" ht="12.75" customHeight="1">
      <c r="B246" s="70"/>
    </row>
    <row r="247" ht="12.75" customHeight="1">
      <c r="B247" s="70"/>
    </row>
    <row r="248" ht="12.75" customHeight="1">
      <c r="B248" s="70"/>
    </row>
    <row r="249" ht="12.75" customHeight="1">
      <c r="B249" s="70"/>
    </row>
    <row r="250" ht="12.75" customHeight="1">
      <c r="B250" s="70"/>
    </row>
    <row r="251" ht="12.75" customHeight="1">
      <c r="B251" s="70"/>
    </row>
    <row r="252" ht="12.75" customHeight="1">
      <c r="B252" s="70"/>
    </row>
    <row r="253" ht="12.75" customHeight="1">
      <c r="B253" s="70"/>
    </row>
    <row r="254" ht="12.75" customHeight="1">
      <c r="B254" s="70"/>
    </row>
    <row r="255" ht="12.75" customHeight="1">
      <c r="B255" s="70"/>
    </row>
    <row r="256" ht="12.75" customHeight="1">
      <c r="B256" s="70"/>
    </row>
    <row r="257" ht="12.75" customHeight="1">
      <c r="B257" s="70"/>
    </row>
    <row r="258" ht="12.75" customHeight="1">
      <c r="B258" s="70"/>
    </row>
    <row r="259" ht="12.75" customHeight="1">
      <c r="B259" s="70"/>
    </row>
    <row r="260" ht="12.75" customHeight="1">
      <c r="B260" s="70"/>
    </row>
    <row r="261" ht="12.75" customHeight="1">
      <c r="B261" s="70"/>
    </row>
    <row r="262" ht="12.75" customHeight="1">
      <c r="B262" s="70"/>
    </row>
    <row r="263" ht="12.75" customHeight="1">
      <c r="B263" s="70"/>
    </row>
    <row r="264" ht="12.75" customHeight="1">
      <c r="B264" s="70"/>
    </row>
    <row r="265" ht="12.75" customHeight="1">
      <c r="B265" s="70"/>
    </row>
    <row r="266" ht="12.75" customHeight="1">
      <c r="B266" s="70"/>
    </row>
    <row r="267" ht="12.75" customHeight="1">
      <c r="B267" s="70"/>
    </row>
    <row r="268" ht="12.75" customHeight="1">
      <c r="B268" s="70"/>
    </row>
    <row r="269" ht="12.75" customHeight="1">
      <c r="B269" s="70"/>
    </row>
    <row r="270" ht="12.75" customHeight="1">
      <c r="B270" s="70"/>
    </row>
    <row r="271" ht="12.75" customHeight="1">
      <c r="B271" s="70"/>
    </row>
    <row r="272" ht="12.75" customHeight="1">
      <c r="B272" s="70"/>
    </row>
    <row r="273" ht="12.75" customHeight="1">
      <c r="B273" s="70"/>
    </row>
    <row r="274" ht="12.75" customHeight="1">
      <c r="B274" s="70"/>
    </row>
    <row r="275" ht="12.75" customHeight="1">
      <c r="B275" s="70"/>
    </row>
    <row r="276" ht="12.75" customHeight="1">
      <c r="B276" s="70"/>
    </row>
    <row r="277" ht="12.75" customHeight="1">
      <c r="B277" s="70"/>
    </row>
    <row r="278" ht="12.75" customHeight="1">
      <c r="B278" s="70"/>
    </row>
    <row r="279" ht="12.75" customHeight="1">
      <c r="B279" s="70"/>
    </row>
    <row r="280" ht="12.75" customHeight="1">
      <c r="B280" s="70"/>
    </row>
    <row r="281" ht="12.75" customHeight="1">
      <c r="B281" s="70"/>
    </row>
    <row r="282" ht="12.75" customHeight="1">
      <c r="B282" s="70"/>
    </row>
    <row r="283" ht="12.75" customHeight="1">
      <c r="B283" s="70"/>
    </row>
    <row r="284" ht="12.75" customHeight="1">
      <c r="B284" s="70"/>
    </row>
    <row r="285" ht="12.75" customHeight="1">
      <c r="B285" s="70"/>
    </row>
    <row r="286" ht="12.75" customHeight="1">
      <c r="B286" s="70"/>
    </row>
    <row r="287" ht="12.75" customHeight="1">
      <c r="B287" s="70"/>
    </row>
    <row r="288" ht="12.75" customHeight="1">
      <c r="B288" s="70"/>
    </row>
    <row r="289" ht="12.75" customHeight="1">
      <c r="B289" s="70"/>
    </row>
    <row r="290" ht="12.75" customHeight="1">
      <c r="B290" s="70"/>
    </row>
    <row r="291" ht="12.75" customHeight="1">
      <c r="B291" s="70"/>
    </row>
    <row r="292" ht="12.75" customHeight="1">
      <c r="B292" s="70"/>
    </row>
    <row r="293" ht="12.75" customHeight="1">
      <c r="B293" s="70"/>
    </row>
    <row r="294" ht="12.75" customHeight="1">
      <c r="B294" s="70"/>
    </row>
    <row r="295" ht="12.75" customHeight="1">
      <c r="B295" s="70"/>
    </row>
    <row r="296" ht="12.75" customHeight="1">
      <c r="B296" s="70"/>
    </row>
    <row r="297" ht="12.75" customHeight="1">
      <c r="B297" s="70"/>
    </row>
    <row r="298" ht="12.75" customHeight="1">
      <c r="B298" s="70"/>
    </row>
    <row r="299" ht="12.75" customHeight="1">
      <c r="B299" s="70"/>
    </row>
    <row r="300" ht="12.75" customHeight="1">
      <c r="B300" s="70"/>
    </row>
    <row r="301" ht="12.75" customHeight="1">
      <c r="B301" s="70"/>
    </row>
    <row r="302" ht="12.75" customHeight="1">
      <c r="B302" s="70"/>
    </row>
    <row r="303" ht="12.75" customHeight="1">
      <c r="B303" s="70"/>
    </row>
    <row r="304" ht="12.75" customHeight="1">
      <c r="B304" s="70"/>
    </row>
    <row r="305" ht="12.75" customHeight="1">
      <c r="B305" s="70"/>
    </row>
    <row r="306" ht="12.75" customHeight="1">
      <c r="B306" s="70"/>
    </row>
    <row r="307" ht="12.75" customHeight="1">
      <c r="B307" s="70"/>
    </row>
    <row r="308" ht="12.75" customHeight="1">
      <c r="B308" s="70"/>
    </row>
    <row r="309" ht="12.75" customHeight="1">
      <c r="B309" s="70"/>
    </row>
    <row r="310" ht="12.75" customHeight="1">
      <c r="B310" s="70"/>
    </row>
    <row r="311" ht="12.75" customHeight="1">
      <c r="B311" s="70"/>
    </row>
    <row r="312" ht="12.75" customHeight="1">
      <c r="B312" s="70"/>
    </row>
    <row r="313" ht="12.75" customHeight="1">
      <c r="B313" s="70"/>
    </row>
    <row r="314" ht="12.75" customHeight="1">
      <c r="B314" s="70"/>
    </row>
    <row r="315" ht="12.75" customHeight="1">
      <c r="B315" s="70"/>
    </row>
    <row r="316" ht="12.75" customHeight="1">
      <c r="B316" s="70"/>
    </row>
    <row r="317" ht="12.75" customHeight="1">
      <c r="B317" s="70"/>
    </row>
    <row r="318" ht="12.75" customHeight="1">
      <c r="B318" s="70"/>
    </row>
    <row r="319" ht="12.75" customHeight="1">
      <c r="B319" s="70"/>
    </row>
    <row r="320" ht="12.75" customHeight="1">
      <c r="B320" s="70"/>
    </row>
    <row r="321" ht="12.75" customHeight="1">
      <c r="B321" s="70"/>
    </row>
    <row r="322" ht="12.75" customHeight="1">
      <c r="B322" s="70"/>
    </row>
    <row r="323" ht="12.75" customHeight="1">
      <c r="B323" s="70"/>
    </row>
    <row r="324" ht="12.75" customHeight="1">
      <c r="B324" s="70"/>
    </row>
    <row r="325" ht="12.75" customHeight="1">
      <c r="B325" s="70"/>
    </row>
    <row r="326" ht="12.75" customHeight="1">
      <c r="B326" s="70"/>
    </row>
    <row r="327" ht="12.75" customHeight="1">
      <c r="B327" s="70"/>
    </row>
    <row r="328" ht="12.75" customHeight="1">
      <c r="B328" s="70"/>
    </row>
    <row r="329" ht="12.75" customHeight="1">
      <c r="B329" s="70"/>
    </row>
    <row r="330" ht="12.75" customHeight="1">
      <c r="B330" s="70"/>
    </row>
    <row r="331" ht="12.75" customHeight="1">
      <c r="B331" s="70"/>
    </row>
    <row r="332" ht="12.75" customHeight="1">
      <c r="B332" s="70"/>
    </row>
    <row r="333" ht="12.75" customHeight="1">
      <c r="B333" s="70"/>
    </row>
    <row r="334" ht="12.75" customHeight="1">
      <c r="B334" s="70"/>
    </row>
  </sheetData>
  <sheetProtection/>
  <mergeCells count="1">
    <mergeCell ref="K3:K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2008-01-21T09:03:32Z</cp:lastPrinted>
  <dcterms:created xsi:type="dcterms:W3CDTF">2006-09-25T09:17:32Z</dcterms:created>
  <dcterms:modified xsi:type="dcterms:W3CDTF">2012-12-17T09:58:55Z</dcterms:modified>
  <cp:category/>
  <cp:version/>
  <cp:contentType/>
  <cp:contentStatus/>
</cp:coreProperties>
</file>